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mrl_transportes\amt\2026_05\relatorio_anual\"/>
    </mc:Choice>
  </mc:AlternateContent>
  <xr:revisionPtr revIDLastSave="0" documentId="8_{55D64124-45E9-4AE9-9455-0796C2733D13}" xr6:coauthVersionLast="47" xr6:coauthVersionMax="47" xr10:uidLastSave="{00000000-0000-0000-0000-000000000000}"/>
  <bookViews>
    <workbookView xWindow="-120" yWindow="-120" windowWidth="29040" windowHeight="17520" tabRatio="730" firstSheet="8" activeTab="8" xr2:uid="{78DECAE2-63D1-4871-90C4-1C6D99454187}"/>
  </bookViews>
  <sheets>
    <sheet name="RDL_II_relatorio_anual" sheetId="1" r:id="rId1"/>
    <sheet name="RDL_II_relatorio_anual_Anexo I" sheetId="6" r:id="rId2"/>
    <sheet name="RDL_II_relatorio_anualAnexo II" sheetId="5" r:id="rId3"/>
    <sheet name="RDL_II_relatorio_anualAnexo III" sheetId="2" r:id="rId4"/>
    <sheet name="RDL_II_relatorio_anualAnexo IV" sheetId="3" r:id="rId5"/>
    <sheet name="POMBUS" sheetId="10" r:id="rId6"/>
    <sheet name="CMLEIRIA_MOBILIS" sheetId="11" r:id="rId7"/>
    <sheet name="TUMG" sheetId="12" r:id="rId8"/>
    <sheet name="flexivel" sheetId="13" r:id="rId9"/>
  </sheets>
  <definedNames>
    <definedName name="_xlnm._FilterDatabase" localSheetId="4" hidden="1">'RDL_II_relatorio_anualAnexo IV'!$A$2:$AD$174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6" l="1"/>
  <c r="AB15" i="3"/>
  <c r="AB43" i="3"/>
  <c r="AB58" i="3"/>
  <c r="AB4" i="3"/>
  <c r="AB5" i="3"/>
  <c r="AB6" i="3"/>
  <c r="AB7" i="3"/>
  <c r="AB8" i="3"/>
  <c r="AB9" i="3"/>
  <c r="AB10" i="3"/>
  <c r="AB11" i="3"/>
  <c r="AB12" i="3"/>
  <c r="AB13" i="3"/>
  <c r="AB14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9" i="3"/>
  <c r="AB60" i="3"/>
  <c r="AB61" i="3"/>
  <c r="AB62" i="3"/>
  <c r="AB63" i="3"/>
  <c r="AB64" i="3"/>
  <c r="AB65" i="3"/>
  <c r="AB66" i="3"/>
  <c r="AB3" i="3"/>
  <c r="V3" i="3"/>
  <c r="D172" i="2"/>
  <c r="Y4" i="3"/>
  <c r="D9" i="6" l="1"/>
  <c r="H172" i="2"/>
  <c r="G172" i="2"/>
  <c r="G33" i="1" s="1"/>
  <c r="G34" i="1" s="1"/>
  <c r="E172" i="2"/>
  <c r="G27" i="1" l="1"/>
  <c r="G28" i="1" s="1"/>
  <c r="G35" i="1" s="1"/>
  <c r="G42" i="1"/>
  <c r="S4" i="3" l="1"/>
  <c r="S3" i="3"/>
  <c r="Y3" i="3" l="1"/>
  <c r="V9" i="3" l="1"/>
  <c r="V4" i="3" l="1"/>
  <c r="V5" i="3"/>
  <c r="V6" i="3"/>
  <c r="V7" i="3"/>
  <c r="V8" i="3"/>
  <c r="G43" i="1" l="1"/>
  <c r="E21" i="5"/>
  <c r="F172" i="2" l="1"/>
  <c r="G23" i="1" s="1"/>
  <c r="D179" i="2" l="1"/>
  <c r="G60" i="1" s="1"/>
  <c r="G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Rui Bebiano</author>
  </authors>
  <commentList>
    <comment ref="A1" authorId="0" shapeId="0" xr:uid="{C688861C-C14C-470E-B684-536D5BD2F6F8}">
      <text>
        <r>
          <rPr>
            <b/>
            <sz val="9"/>
            <color indexed="81"/>
            <rFont val="Tahoma"/>
            <family val="2"/>
          </rPr>
          <t xml:space="preserve">COD </t>
        </r>
        <r>
          <rPr>
            <sz val="9"/>
            <color indexed="81"/>
            <rFont val="Tahoma"/>
            <family val="2"/>
          </rPr>
          <t>= Código do Contrato associado à Linha em questão (Folha 2, coluna B)</t>
        </r>
      </text>
    </comment>
    <comment ref="H1" authorId="0" shapeId="0" xr:uid="{795DA65D-CCE8-41E8-A9AC-1190E65C2C45}">
      <text>
        <r>
          <rPr>
            <b/>
            <sz val="9"/>
            <color indexed="81"/>
            <rFont val="Tahoma"/>
            <family val="2"/>
          </rPr>
          <t xml:space="preserve">Fontes Energéticas:
</t>
        </r>
        <r>
          <rPr>
            <sz val="9"/>
            <color indexed="81"/>
            <rFont val="Tahoma"/>
            <family val="2"/>
          </rPr>
          <t>- Eletricidade
- Gasóleo
- Gás Natural</t>
        </r>
      </text>
    </comment>
    <comment ref="I1" authorId="0" shapeId="0" xr:uid="{E8D5375E-827B-40FF-B0EA-B7C07ECBB08E}">
      <text>
        <r>
          <rPr>
            <b/>
            <sz val="9"/>
            <color indexed="81"/>
            <rFont val="Tahoma"/>
            <family val="2"/>
          </rPr>
          <t xml:space="preserve">Normas Euro:
- </t>
        </r>
        <r>
          <rPr>
            <sz val="9"/>
            <color indexed="81"/>
            <rFont val="Tahoma"/>
            <family val="2"/>
          </rPr>
          <t>I
- II
- III
- IV
- V
- VI</t>
        </r>
      </text>
    </comment>
  </commentList>
</comments>
</file>

<file path=xl/sharedStrings.xml><?xml version="1.0" encoding="utf-8"?>
<sst xmlns="http://schemas.openxmlformats.org/spreadsheetml/2006/main" count="2374" uniqueCount="518">
  <si>
    <t>ANEXO</t>
  </si>
  <si>
    <t>INFORMAÇÃO MÍNIMA A CONSTAR NO RELATÓRIO ANUAL RELATIVO AO SERVIÇO PÚBLICO DE TRANSPORTE DE PASSAGEIROS PREVISTO NO ARTIGO 7.º DO REGULAMENTO (CE) 1370/2007</t>
  </si>
  <si>
    <t>Dimensão</t>
  </si>
  <si>
    <t>Indicador</t>
  </si>
  <si>
    <t>Unidade</t>
  </si>
  <si>
    <t>Observações</t>
  </si>
  <si>
    <t>Informação</t>
  </si>
  <si>
    <t>Identificação dos Operador e dos Contratos de Serviço Público</t>
  </si>
  <si>
    <t>Designação Social do operador de serviço público e marca com que operam</t>
  </si>
  <si>
    <t>-</t>
  </si>
  <si>
    <t>RDL Rodoviária do Lis II, Lda.</t>
  </si>
  <si>
    <t>Forma de exploração do serviço público de transporte de passageiros e respetiva forma de contratação.</t>
  </si>
  <si>
    <t>De acordo com os artigos 16.º ao 19.º do RJSPTP.</t>
  </si>
  <si>
    <t>Concessão da Exploração do Serviço Público de Transporte de Passageiros na Região de Leiria</t>
  </si>
  <si>
    <t>Natureza do contrato de serviço público.</t>
  </si>
  <si>
    <t>Se o contrato é maioritariamente de um contrato de concessão ou um contrato de prestação de serviço, conforme definição do artigo 20.º do RJSPTP.</t>
  </si>
  <si>
    <t>Contrato de Concessão</t>
  </si>
  <si>
    <t>Caracterização do Contrato de Serviço Público:</t>
  </si>
  <si>
    <t xml:space="preserve">  (i) Designação do contrato;</t>
  </si>
  <si>
    <t>Contrato de Concessão da Exploração do Serviço Público de Transporte de Passageiros, em modo Rodoviário, na Região de Leiria</t>
  </si>
  <si>
    <t xml:space="preserve">  (ii) Identificação da autoridade de transportes concedente;</t>
  </si>
  <si>
    <t>Comunidade Intermunicipal da Região de Leiria</t>
  </si>
  <si>
    <t xml:space="preserve">  (iii) Vigência do contrato (datas de início e de fim);</t>
  </si>
  <si>
    <t xml:space="preserve"> Inicio: 01/01/2024; Fim: 31/12/2027</t>
  </si>
  <si>
    <t xml:space="preserve">  (iv) Estão definidas obrigações de serviço público (S/N);</t>
  </si>
  <si>
    <t>Sim</t>
  </si>
  <si>
    <t xml:space="preserve">  (v) Estão definidas compensações financeiras (S/N);</t>
  </si>
  <si>
    <t xml:space="preserve">  (vi) Está definido regime de incentivos e penalidades associado ao desempenho.</t>
  </si>
  <si>
    <t xml:space="preserve">  (v) É atribuída exclusividade (S/N);</t>
  </si>
  <si>
    <t>Não</t>
  </si>
  <si>
    <t xml:space="preserve"> (vi) Modos de transporte.</t>
  </si>
  <si>
    <t>Autocarros</t>
  </si>
  <si>
    <t>Lista das rotas (linhas) contratadas divididas por:</t>
  </si>
  <si>
    <t xml:space="preserve">  (i) Transporte municipal, intermunicipal e inter-regional;</t>
  </si>
  <si>
    <t>Anexo III</t>
  </si>
  <si>
    <t xml:space="preserve">  (ii) Transporte regular e transporte flexível.</t>
  </si>
  <si>
    <t>Transporte regular e transporte flexível</t>
  </si>
  <si>
    <t>Mapa do município com o desenho das rotas (linhas) contratadas e identificação das povoações com mais de 40 habitantes.</t>
  </si>
  <si>
    <t>Oferta</t>
  </si>
  <si>
    <t>N.º de linhas exploradas e respetiva extensão.</t>
  </si>
  <si>
    <t>Un.</t>
  </si>
  <si>
    <t>Inclui as variantes, as parcelares e as noturnas.</t>
  </si>
  <si>
    <t>N.º de circulações:</t>
  </si>
  <si>
    <t xml:space="preserve">  (i) Totais anuais;</t>
  </si>
  <si>
    <t xml:space="preserve">  (i) Média diária nos dias úteis;</t>
  </si>
  <si>
    <t xml:space="preserve">  (ii) Média diária nos fins de semana e feriados.</t>
  </si>
  <si>
    <t>% da população do município servida por transportes públicos.</t>
  </si>
  <si>
    <t>%</t>
  </si>
  <si>
    <t xml:space="preserve"> Não dispomos desta informação </t>
  </si>
  <si>
    <t>N.º de veículos.km produzidos.</t>
  </si>
  <si>
    <r>
      <t>10</t>
    </r>
    <r>
      <rPr>
        <vertAlign val="superscript"/>
        <sz val="10"/>
        <color rgb="FF000000"/>
        <rFont val="Verdana"/>
        <family val="2"/>
      </rPr>
      <t>3</t>
    </r>
    <r>
      <rPr>
        <sz val="10"/>
        <color rgb="FF000000"/>
        <rFont val="Verdana"/>
        <family val="2"/>
      </rPr>
      <t xml:space="preserve"> VKm</t>
    </r>
  </si>
  <si>
    <t>N.º de lugares.km produzidos.</t>
  </si>
  <si>
    <r>
      <t>10</t>
    </r>
    <r>
      <rPr>
        <vertAlign val="superscript"/>
        <sz val="10"/>
        <color rgb="FF000000"/>
        <rFont val="Verdana"/>
        <family val="2"/>
      </rPr>
      <t>6</t>
    </r>
    <r>
      <rPr>
        <sz val="10"/>
        <color rgb="FF000000"/>
        <rFont val="Verdana"/>
        <family val="2"/>
      </rPr>
      <t xml:space="preserve"> LKm</t>
    </r>
  </si>
  <si>
    <t>Indicação das opções disponíveis em termos de títulos de transporte, designadamente o preço:</t>
  </si>
  <si>
    <t xml:space="preserve">  (i) Títulos ocasionais;</t>
  </si>
  <si>
    <t>Enviado e validado  AT</t>
  </si>
  <si>
    <t xml:space="preserve">  (ii) Títulos monomodais;</t>
  </si>
  <si>
    <t xml:space="preserve">  (iii) Títulos intermodais e/ou assinaturas;</t>
  </si>
  <si>
    <t>Procura</t>
  </si>
  <si>
    <t>N.º de passageiros transportados.</t>
  </si>
  <si>
    <t>N.º de passageiros.km transportados.</t>
  </si>
  <si>
    <r>
      <t>10</t>
    </r>
    <r>
      <rPr>
        <vertAlign val="superscript"/>
        <sz val="10"/>
        <color rgb="FF000000"/>
        <rFont val="Verdana"/>
        <family val="2"/>
      </rPr>
      <t>3</t>
    </r>
    <r>
      <rPr>
        <sz val="10"/>
        <color rgb="FF000000"/>
        <rFont val="Verdana"/>
        <family val="2"/>
      </rPr>
      <t xml:space="preserve"> PKm</t>
    </r>
  </si>
  <si>
    <t>Taxa de ocupação média anual da frota.</t>
  </si>
  <si>
    <t>Taxa de fraude detetada.</t>
  </si>
  <si>
    <t>Material circulante (frota)</t>
  </si>
  <si>
    <t>Número de veículos da frota por:</t>
  </si>
  <si>
    <t xml:space="preserve">  (i) Tipo de combustível;</t>
  </si>
  <si>
    <t>Anexo IV</t>
  </si>
  <si>
    <t xml:space="preserve">  (ii) Por norma ambiental EURO;</t>
  </si>
  <si>
    <t xml:space="preserve">  (iii) Com e sem acessibilidade a pessoas com mobilidade condicionada;</t>
  </si>
  <si>
    <t xml:space="preserve">  (iv) Por lotação.</t>
  </si>
  <si>
    <t>Idade média da frota</t>
  </si>
  <si>
    <t>Anos</t>
  </si>
  <si>
    <t>Indicadores Económico-Financeiros</t>
  </si>
  <si>
    <t>Receitas tarifárias anuais por título de transporte.</t>
  </si>
  <si>
    <r>
      <t>10</t>
    </r>
    <r>
      <rPr>
        <vertAlign val="superscript"/>
        <sz val="10"/>
        <color rgb="FF000000"/>
        <rFont val="Verdana"/>
        <family val="2"/>
      </rPr>
      <t>3</t>
    </r>
    <r>
      <rPr>
        <sz val="10"/>
        <color rgb="FF000000"/>
        <rFont val="Verdana"/>
        <family val="2"/>
      </rPr>
      <t xml:space="preserve"> Euro</t>
    </r>
  </si>
  <si>
    <t>Anexo I</t>
  </si>
  <si>
    <t>Gastos totais da Autoridade de Transporte com o serviço público de transporte de passageiros, por contrato, discriminando a seguinte informação:</t>
  </si>
  <si>
    <t xml:space="preserve">  (i) Compensações por obrigações de serviço público;</t>
  </si>
  <si>
    <t xml:space="preserve">  (ii) Remuneração pela prestação do serviço público;</t>
  </si>
  <si>
    <t>321 303 € (C/IVA)</t>
  </si>
  <si>
    <t xml:space="preserve">  (iii) Compensações tarifárias (por ex. 4_18, Sub_23, Social+);</t>
  </si>
  <si>
    <t>5344770 € (C/IVA) Redução tarifária Decreto-Lei 1-A/2020 de 3 de janeiro +4 085 688 € (C/IVA) - Passe jovem gratuito (Portaria nº 7-A, de 5 janeiro, na sua redação atual)</t>
  </si>
  <si>
    <t xml:space="preserve">  (iv) Outros subsídios à exploração;</t>
  </si>
  <si>
    <t xml:space="preserve"> </t>
  </si>
  <si>
    <t xml:space="preserve">  (v) Outros gastos.</t>
  </si>
  <si>
    <t>Valor do investimento da Autoridade de Transporte no âmbito do serviço público de transporte de passageiros:</t>
  </si>
  <si>
    <t xml:space="preserve">  (i) Em material circulante;</t>
  </si>
  <si>
    <t xml:space="preserve">  (ii) Outros investimentos.</t>
  </si>
  <si>
    <t>Qualidade e segurança</t>
  </si>
  <si>
    <t>Índice de regularidade (IR).</t>
  </si>
  <si>
    <t>IR = (N.º de serviços suprimidos)/(N.º total de serviços programados)</t>
  </si>
  <si>
    <t>Índice de pontualidade (IP5).</t>
  </si>
  <si>
    <t>IP5 = (N.º de serviços com atraso ≤ 5 min. no destino)/(N.º total de serviços)</t>
  </si>
  <si>
    <t>Resumo dos resultados do último inquérito de satisfação realizado aos passageiros e potenciais passageiros.</t>
  </si>
  <si>
    <t>Não dispomos desta informação</t>
  </si>
  <si>
    <t>N.º de reclamações por motivo.</t>
  </si>
  <si>
    <t>Anexo II</t>
  </si>
  <si>
    <r>
      <t xml:space="preserve">Atendimento ao público: formas e locais de atendimento (físicos, telefónicos, </t>
    </r>
    <r>
      <rPr>
        <i/>
        <sz val="10"/>
        <color rgb="FF000000"/>
        <rFont val="Verdana"/>
        <family val="2"/>
      </rPr>
      <t>online</t>
    </r>
    <r>
      <rPr>
        <sz val="10"/>
        <color rgb="FF000000"/>
        <rFont val="Verdana"/>
        <family val="2"/>
      </rPr>
      <t>), pontos de vendas de bilhetes, aplicações informáticas.</t>
    </r>
  </si>
  <si>
    <t>Pontos de venda físicos: - Leiria; Marinha Grande; Pombal; Pedrogão Grande; Ponto de venda Online - App Moov-U. Existe atendimento telefónico nos postos de venda físicos.</t>
  </si>
  <si>
    <r>
      <t>N.º de acidentes de viação (</t>
    </r>
    <r>
      <rPr>
        <i/>
        <sz val="10"/>
        <color rgb="FF000000"/>
        <rFont val="Verdana"/>
        <family val="2"/>
      </rPr>
      <t>safety</t>
    </r>
    <r>
      <rPr>
        <sz val="10"/>
        <color rgb="FF000000"/>
        <rFont val="Verdana"/>
        <family val="2"/>
      </rPr>
      <t>), por tipo de acidente.</t>
    </r>
  </si>
  <si>
    <t>Colisão - 25 ; Outros - 109</t>
  </si>
  <si>
    <r>
      <t xml:space="preserve">N.º de incidentes de segurança </t>
    </r>
    <r>
      <rPr>
        <i/>
        <sz val="10"/>
        <color rgb="FF000000"/>
        <rFont val="Verdana"/>
        <family val="2"/>
      </rPr>
      <t>(security</t>
    </r>
    <r>
      <rPr>
        <sz val="10"/>
        <color rgb="FF000000"/>
        <rFont val="Verdana"/>
        <family val="2"/>
      </rPr>
      <t>)</t>
    </r>
  </si>
  <si>
    <t>Sustentabilidade</t>
  </si>
  <si>
    <t>Emissões de gases com efeito de estufa (GEE) associado à prestação do serviço de transporte de passageiros.</t>
  </si>
  <si>
    <t>tCO2eq</t>
  </si>
  <si>
    <t>Consumo anual de energia, por fonte de energia (gasóleo, GPL, gás natural, eletricidade e outros).</t>
  </si>
  <si>
    <r>
      <t>L, KWh, m</t>
    </r>
    <r>
      <rPr>
        <vertAlign val="superscript"/>
        <sz val="10"/>
        <color rgb="FF000000"/>
        <rFont val="Verdana"/>
        <family val="2"/>
      </rPr>
      <t>3</t>
    </r>
  </si>
  <si>
    <r>
      <t xml:space="preserve">Nota 1: </t>
    </r>
    <r>
      <rPr>
        <sz val="9"/>
        <color rgb="FF000000"/>
        <rFont val="Verdana"/>
        <family val="2"/>
      </rPr>
      <t xml:space="preserve">Nas informações solicitadas são válidos os conceitos e definições do RJSPTP, do Regulamento n.º 430/2019, publicado no Diário da República, 2.ª série, n.º 94, de 16 de maio de 2019 e da Informação da AMT às autoridades de transporte relativa aos indicadores de monitorização e supervisão, de 27 de setembro de 2018 e publicado no seu site.
</t>
    </r>
    <r>
      <rPr>
        <b/>
        <sz val="9"/>
        <color rgb="FF000000"/>
        <rFont val="Verdana"/>
        <family val="2"/>
      </rPr>
      <t>Nota 2</t>
    </r>
    <r>
      <rPr>
        <sz val="9"/>
        <color rgb="FF000000"/>
        <rFont val="Verdana"/>
        <family val="2"/>
      </rPr>
      <t xml:space="preserve">: A ausência de informação total ou parcial ou com a desagregação sugerida, poderá/deverá ser justificada, designadamente em função de circunstancialismos locais.
</t>
    </r>
    <r>
      <rPr>
        <b/>
        <sz val="9"/>
        <color rgb="FF000000"/>
        <rFont val="Verdana"/>
        <family val="2"/>
      </rPr>
      <t xml:space="preserve">Nota 3: </t>
    </r>
    <r>
      <rPr>
        <sz val="9"/>
        <color rgb="FF000000"/>
        <rFont val="Verdana"/>
        <family val="2"/>
      </rPr>
      <t xml:space="preserve">Caso sejam necessários esclarecimentos, poderá ser utilizado o endereço: </t>
    </r>
    <r>
      <rPr>
        <sz val="9"/>
        <color rgb="FF0070C0"/>
        <rFont val="Verdana"/>
        <family val="2"/>
      </rPr>
      <t>ds@amt-autoridade.pt</t>
    </r>
  </si>
  <si>
    <t>1. Receitas tarifárias de vendas da exploração do serviço público de transporte de passageiros (sem IVA)</t>
  </si>
  <si>
    <t>Unidades</t>
  </si>
  <si>
    <t>Total 2024</t>
  </si>
  <si>
    <t>SP</t>
  </si>
  <si>
    <t>Receitas de passes com desconto (e.g. Circula PT, Social+)</t>
  </si>
  <si>
    <t>euros</t>
  </si>
  <si>
    <t>Receitas de outros passes</t>
  </si>
  <si>
    <t>Receita de títulos ocasionais</t>
  </si>
  <si>
    <t>Suporte de Títulos de Transporte</t>
  </si>
  <si>
    <t>TOMA</t>
  </si>
  <si>
    <t>Total Vendas</t>
  </si>
  <si>
    <t>2. Receitas Compensação CIM (s/IVA):</t>
  </si>
  <si>
    <t>Total</t>
  </si>
  <si>
    <t xml:space="preserve">     - Portaria 7-A/2024</t>
  </si>
  <si>
    <t xml:space="preserve">     - Incentiva +TP</t>
  </si>
  <si>
    <t xml:space="preserve">     - Incentiva +TP Suporte de Títulos</t>
  </si>
  <si>
    <t>Serviço Público</t>
  </si>
  <si>
    <t>2. Remuneração Contrato (s/IVA):</t>
  </si>
  <si>
    <t>Remuneração Contrato</t>
  </si>
  <si>
    <t>N.º de reclamações relacionadas com o serviço público de transporte de passageiros, por motivo</t>
  </si>
  <si>
    <t>Motivo</t>
  </si>
  <si>
    <t>SERVIÇO PÚBLICO DE TRANSPORTE DE PASSAGEIROS DA REGIÃO DE LEIRIA - INTERURBANO 2024</t>
  </si>
  <si>
    <t xml:space="preserve">Exercício da atividade </t>
  </si>
  <si>
    <t>Informação/Informação pré-contratual</t>
  </si>
  <si>
    <t>Práticas comerciais/Publicidade</t>
  </si>
  <si>
    <t>Qualidade de atendimento</t>
  </si>
  <si>
    <t>Irregularidades no Livro de Reclamações</t>
  </si>
  <si>
    <t>Cumprimento defeituoso/Não conforme o contrato/Incumprimento</t>
  </si>
  <si>
    <t>Cláusulas contratuais/Alteração clausulas contratuais</t>
  </si>
  <si>
    <t>Preços/Pagamentos/Bilheteiras</t>
  </si>
  <si>
    <t>Tarifário</t>
  </si>
  <si>
    <t>Faturação/Faturação incorreta</t>
  </si>
  <si>
    <t>Assistência Tecnica/Assistencia pos-venda</t>
  </si>
  <si>
    <t>Meio ambiente</t>
  </si>
  <si>
    <t>Higiene e Segurança</t>
  </si>
  <si>
    <t>Horários de funcionamento</t>
  </si>
  <si>
    <t>Infraestruturas</t>
  </si>
  <si>
    <t>Proteção de dados pessoais</t>
  </si>
  <si>
    <t>Outros</t>
  </si>
  <si>
    <t>Nº Carreira</t>
  </si>
  <si>
    <t>Denominação</t>
  </si>
  <si>
    <t>Tipo</t>
  </si>
  <si>
    <t>Vkms COMERCIAIS</t>
  </si>
  <si>
    <t>Vkms TOTAIS</t>
  </si>
  <si>
    <t>Circulações</t>
  </si>
  <si>
    <t>PT's</t>
  </si>
  <si>
    <t>PKT's</t>
  </si>
  <si>
    <t>BATALHA - LEIRIA(GOLPILHEIRA)</t>
  </si>
  <si>
    <t>Intermunicipal</t>
  </si>
  <si>
    <t>AZOIA (X) - S.JORGE (X) V/V.HORT</t>
  </si>
  <si>
    <t>CARVIDE - CARREIRA DE CIMA</t>
  </si>
  <si>
    <t>Municipal</t>
  </si>
  <si>
    <t>C.IRIA - LEIRIA(CHAINÇA)</t>
  </si>
  <si>
    <t>Inter-regional</t>
  </si>
  <si>
    <t>COVA IRIA - LEIRIA(S.CATARINA)</t>
  </si>
  <si>
    <t xml:space="preserve">FIGUEIRA FOZ - LEIRIA              </t>
  </si>
  <si>
    <t>LEIRIA - PORTO CARRO V/ALCOG.</t>
  </si>
  <si>
    <t xml:space="preserve">LEIRIA - PORTO MOS           </t>
  </si>
  <si>
    <t xml:space="preserve">LEIRIA - SANTIAIS            </t>
  </si>
  <si>
    <t>LEIRIA - TORRES NOVAS</t>
  </si>
  <si>
    <t>LEIRIA - VERMOIL EST. V/COLMEIAS</t>
  </si>
  <si>
    <t xml:space="preserve">LEIRIA - VERMOIL EST.        </t>
  </si>
  <si>
    <t>FATIMA - LEIRIA (RAPIDA)</t>
  </si>
  <si>
    <t>NAZARE - T.NOVAS</t>
  </si>
  <si>
    <t>BATALHA - LEIRIA V/A19 (RAPIDA)</t>
  </si>
  <si>
    <t xml:space="preserve">BURINHOSA - JUNCAL   </t>
  </si>
  <si>
    <t>JUNCAL - PORTO MOS</t>
  </si>
  <si>
    <t>NAZARÉ - LEIRIA</t>
  </si>
  <si>
    <t>BARRACAO - LEIRIA</t>
  </si>
  <si>
    <t xml:space="preserve">BARRACAO - LEIRIA V/CH. NICHO  </t>
  </si>
  <si>
    <t>BIDOEIRA CIMA - LEIRIA V/PINHEIROS</t>
  </si>
  <si>
    <t>BATALHA - JUNCAL</t>
  </si>
  <si>
    <t>MACEIRA - M.GRANDE</t>
  </si>
  <si>
    <t>COSTA CIMA - LEIRIA</t>
  </si>
  <si>
    <t>COVA IRIA - LEIRIA V/FAMALICÃO</t>
  </si>
  <si>
    <t>CARREIRA CIMA - LEIRIA</t>
  </si>
  <si>
    <t>LAGARES - LEIRIA</t>
  </si>
  <si>
    <t>LEIRIA - BOIEIRA V/C.BOIEIRO</t>
  </si>
  <si>
    <t>LEIRIA - CASAL CORTICA (X)</t>
  </si>
  <si>
    <t>LEIRIA - VIEIRA DE LEIRIA</t>
  </si>
  <si>
    <t>LEIRIA - NAZARE V/ALCOGULHE</t>
  </si>
  <si>
    <t>LEIRIA - PRAIA DO PEDROGAO</t>
  </si>
  <si>
    <t>LEIRIA - S.P.MOEL</t>
  </si>
  <si>
    <t>LEIRIA  -  FÁTIMA (COVA da IRIA)</t>
  </si>
  <si>
    <t>LEIRIA - V.BAJOUCA</t>
  </si>
  <si>
    <t>BATALHA - LEIRIA (V.HORTO)</t>
  </si>
  <si>
    <t>MARINHA GRANDE - S. PORTO URSO</t>
  </si>
  <si>
    <t>MARINHA GRANDE - P.PEDROGAO</t>
  </si>
  <si>
    <t>COVA IRIA - ARRIMAL</t>
  </si>
  <si>
    <t>LEIRIA - FAMALICÃO</t>
  </si>
  <si>
    <t>COVA IRIA - M. AIRE V/S.MAMEDE</t>
  </si>
  <si>
    <t>LEIRIA - CARANGUEJEIRA ESC.</t>
  </si>
  <si>
    <t>CONQUEIROS - LEIRIA (CHÃS)</t>
  </si>
  <si>
    <t>CABACOS - FREIXIANDA</t>
  </si>
  <si>
    <t>CLARAS - GUIA</t>
  </si>
  <si>
    <t>LEIRIA - V.BAJOUCA V/MTE. RED</t>
  </si>
  <si>
    <t>LEIRIA - MOITA RODA</t>
  </si>
  <si>
    <t>COVA IRIA - COVA IRIA V/COVA ALT</t>
  </si>
  <si>
    <t>MONTE REDONDO - S. ALEIXO</t>
  </si>
  <si>
    <t>SAO BENTO - PORTO MÓS V/CARVALHEIRO</t>
  </si>
  <si>
    <t>LEIRIA - VALVERDE</t>
  </si>
  <si>
    <t>GUIA - GROU V/A.FORMOSA</t>
  </si>
  <si>
    <t>CABEÇA VEADA - JUNCAL</t>
  </si>
  <si>
    <t>JUNCAL - LEIRIA V/GOLPILHEIRA</t>
  </si>
  <si>
    <t>ALCANADAS - BATALHA</t>
  </si>
  <si>
    <t>COVA IRIA - LEIRIA V/Q.SARDINHA</t>
  </si>
  <si>
    <t>ESPITE - LEIRIA</t>
  </si>
  <si>
    <t>CARANGUEJEIRA ESC. - S.EUFEMIA</t>
  </si>
  <si>
    <t>BARRACÃO - LEIRIA V/PINHEIROS</t>
  </si>
  <si>
    <t>BATALHA - JUNCAL V/PINHEIROS</t>
  </si>
  <si>
    <t>TOCO - LEIRIA V/FEIJÃO</t>
  </si>
  <si>
    <t>LEIRIA - P.CARRO V/PERNELHAS</t>
  </si>
  <si>
    <t>LEIRIA - ALCOGULHE de CIMA V/MOURATOS</t>
  </si>
  <si>
    <t>CABACOS - LEIRIA</t>
  </si>
  <si>
    <t>LEIRIA - VARZEA</t>
  </si>
  <si>
    <t>V. BAJOUCA - LEIRIA V/LAVEGADAS</t>
  </si>
  <si>
    <t>PORTO MOS - CASAL DURO</t>
  </si>
  <si>
    <t>CRUZ DA LÉGUA - LEIRIA</t>
  </si>
  <si>
    <t>LEIRIA - P.PEDROGAO V/M.CARV.</t>
  </si>
  <si>
    <t>LEIRIA - P.MOS V/TORRE</t>
  </si>
  <si>
    <t>LEIRIA - P.MOS V/REGUENGO</t>
  </si>
  <si>
    <t>FONTE COVA - LEIRIA V/MORGANIÇAS</t>
  </si>
  <si>
    <t>ALVAIAZERE - ALVAIAZERE (FARROEIRA)</t>
  </si>
  <si>
    <t>COVA IRIA - CARVALHAL DA ESPERA</t>
  </si>
  <si>
    <t>COVA IRIA - STA EUFEMIA V/OPEIA</t>
  </si>
  <si>
    <t>CIRCUITO URBANO BATALHA</t>
  </si>
  <si>
    <t>Circuito 1 VAMOS</t>
  </si>
  <si>
    <t>Circuito 2 VAMOS</t>
  </si>
  <si>
    <t>CALVARIA - P. MOS V/JUNCAL/BOEIRA</t>
  </si>
  <si>
    <t>VIEIRA de LEIRIA - MONTE REDONDO V/LAVEGADAS</t>
  </si>
  <si>
    <t>COVA IRIA - LEIRIA V/CHAINÇA</t>
  </si>
  <si>
    <t>ALCOBAÇA - LEIRIA</t>
  </si>
  <si>
    <t>GOLPILHEIRA - BATALHA V/CELA</t>
  </si>
  <si>
    <t>CALVARIA - P. MOS V/JUNCAL/TOJAL</t>
  </si>
  <si>
    <t xml:space="preserve">COLMEIAS - MATA MILAGRES v/PEGA </t>
  </si>
  <si>
    <t>JUNCAL - MACEIRA V/ A. BARBAS</t>
  </si>
  <si>
    <t>MACEIRA - BATALHA V/PINHEIROS</t>
  </si>
  <si>
    <t>MACEIRA - M. GRANDE V/POCARIÇA</t>
  </si>
  <si>
    <t>MACEIRA - MACEIRINHA V/ COSTA</t>
  </si>
  <si>
    <t>STA. CATARINA ESC.    -   LOUREIRA V/CARDOSOS</t>
  </si>
  <si>
    <t>POCEJAL - COLMEIAS V/S.BRANCO</t>
  </si>
  <si>
    <t>COLMEIAS - FARRAPOSA V/IG.VELHA</t>
  </si>
  <si>
    <t>LEIRIA - M.GRANDE (RAPIDA)</t>
  </si>
  <si>
    <t>M. GRANDE EST. - V. LEIRIA (RAPIDA)</t>
  </si>
  <si>
    <t>LEIRIA - M.GRANDE via A8 (RÁPIDA)</t>
  </si>
  <si>
    <t>LEIRIA - NAZARÉ V/CABEÇAS</t>
  </si>
  <si>
    <t>ESC. JOSE SARAIVA - ALCOGULHE V/MOURÃ</t>
  </si>
  <si>
    <t>BATALHA-LAPA FURADA V/S. MAMEDE</t>
  </si>
  <si>
    <t>CARANGUEJEIRA ESC - OLIVAIS V LAG. PEDRA</t>
  </si>
  <si>
    <t>RIBA D'AVES  -  LEIRIA V/MILAGRES</t>
  </si>
  <si>
    <t>LEIRIA - POMBAL</t>
  </si>
  <si>
    <t>CASTANHEIRA de PÊRA - COENTRÃO</t>
  </si>
  <si>
    <t>CASTANHEIRA de PÊRA - SOEIRO</t>
  </si>
  <si>
    <t>CASTANHEIRA de PÊRA - AVELAR</t>
  </si>
  <si>
    <t>PEDROGÃO GRANDE - POMBAL</t>
  </si>
  <si>
    <t>SANTIAGO DA GUARDA - POMBAL (ALTO GRANJA)</t>
  </si>
  <si>
    <t>POMBAL - SANTIAIS</t>
  </si>
  <si>
    <t>CALVARIA - POMBAL</t>
  </si>
  <si>
    <t>FREIXIANDA - POMBAL V/CARDAL DE CIMA</t>
  </si>
  <si>
    <t>ALBERGARIA DOZE EST. - POMBAL V/SANTIAIS</t>
  </si>
  <si>
    <t>ABRUNHEIRA - FIGUEIRÓ DOS VINHOS</t>
  </si>
  <si>
    <t>ALBERGARIA DOZE EST. - ROUBÃ</t>
  </si>
  <si>
    <t>ALGE - FIGUEIRÓ DOS VINHOS</t>
  </si>
  <si>
    <t>FIGUEIRÓ DOS VINHOS - PEDROGÃO GRANDE</t>
  </si>
  <si>
    <t>LAGARES (ALMAGREIRA) - POMBAL</t>
  </si>
  <si>
    <t>FIGUEIRÓ DOS VINHOS - FOZ DE ALGE</t>
  </si>
  <si>
    <t>FIGUEIRÓ DOS VINHOS - PEDROGÃO GRANDE V/V.FACAIA</t>
  </si>
  <si>
    <t>LOURIÇAL - POMBAL</t>
  </si>
  <si>
    <t>BREJOS VELHOS - POMBAL</t>
  </si>
  <si>
    <t>PEDROGÃO GRANDE - VILARES</t>
  </si>
  <si>
    <t>POMBAL - POMBAL V/MENDES</t>
  </si>
  <si>
    <t>JAGARDO - POMBAL</t>
  </si>
  <si>
    <t>PEDROGÃO GRANDE- STA. MARGARIDA</t>
  </si>
  <si>
    <t>LOURIÇAL - POMBAL V/ALMAGREIRA</t>
  </si>
  <si>
    <t>EREIRAS - POMAL</t>
  </si>
  <si>
    <t>POMBAL - PRAIA OSSO da BALEIA</t>
  </si>
  <si>
    <t>ALVAIÁZERE - PORTA</t>
  </si>
  <si>
    <t>ALVAIÁZERE - RIBEIRA VELHA</t>
  </si>
  <si>
    <t>MEIRINHAS - S.VICENTE V/OUT.RANHA e POCEJAL</t>
  </si>
  <si>
    <t>MEIRINHAS - OUT.RANHA V/CASALINHO</t>
  </si>
  <si>
    <t>MEIRINHAS - OUT.RANHA V/VALEIRÃO</t>
  </si>
  <si>
    <t>ANSIÃO - AVELAR</t>
  </si>
  <si>
    <t>PONTE DO FREIXO - ALVAIÁZERE V/CHÃO COUCE</t>
  </si>
  <si>
    <t>SANTIAGO DA GUARDA - ANSIÃO (S.GUARDA)</t>
  </si>
  <si>
    <t>ALJAZEDE - SANTIAGO DA GUARDA</t>
  </si>
  <si>
    <t>SANTIAGO DA GUARDA - ETP-SICÓ (AVELAR)</t>
  </si>
  <si>
    <t>ANSIÃO - VALE DO BOI</t>
  </si>
  <si>
    <t>ANSIÃO - OUTEIRO</t>
  </si>
  <si>
    <t>AVELAR (ETP-SICÓ) - LOUSÃ</t>
  </si>
  <si>
    <t>ALVAIÁZERE - AVELAR ETP-SICÓ</t>
  </si>
  <si>
    <t>CORREDOURA - S. BENTO V/CARV. MOLEANA</t>
  </si>
  <si>
    <t>CORREDOURA - PORTELA DO PINHEIRO</t>
  </si>
  <si>
    <t>CORREDOURA - MENDIGA V/BEZERRA</t>
  </si>
  <si>
    <t>PORTO DE MOS - SERRO VENTOSO/C. VEAD</t>
  </si>
  <si>
    <t>PORTO DE MOS - CASAL BOIEIRO</t>
  </si>
  <si>
    <t>PORTO DE MOS - S. JORGE X V/TOJAL</t>
  </si>
  <si>
    <t>CORREDOURA - FONTE DOS MARCOS</t>
  </si>
  <si>
    <t>GUIA - LOURIÇAL V/A.FORM./B.LÁ</t>
  </si>
  <si>
    <t>BREGINHO - LOURIÇAL (IDJV)</t>
  </si>
  <si>
    <t>PAIÃO - LOURIÇAL (IDJV)</t>
  </si>
  <si>
    <t>MTE. REDONDO(COLÉGIO)-PRAIA PEDROG#O</t>
  </si>
  <si>
    <t>VALE DA BAJOUCA - MTE REDONDO (COLÉGIO</t>
  </si>
  <si>
    <t>ESTREMADOURO- MONTE REDONDO (COLÉGIO)</t>
  </si>
  <si>
    <t>PAÇO - MONTE REDONDO (COLÉGIO)</t>
  </si>
  <si>
    <t>GROU - MONTE REDONDO</t>
  </si>
  <si>
    <t>AMOR -VIEIRA DE LEIRIA (COLÉGIO)</t>
  </si>
  <si>
    <t>AMOR(COLÉGIO)-CASAL NOVO</t>
  </si>
  <si>
    <t>COL. AGRICOLA-MILAGRES (COLÉGIO)</t>
  </si>
  <si>
    <t>MATOEIRA-MILAGRES (COLÉGIO)</t>
  </si>
  <si>
    <t>B. OPERARIO (X)-MILAGRES (COLÉGIO)</t>
  </si>
  <si>
    <t>LEIRIA - PORTO CARRO V/MOURAT</t>
  </si>
  <si>
    <t>AZOIA - ESC. J. SARAIVA V/BROG</t>
  </si>
  <si>
    <t>ESPITE - LEIRIA V/ANDRINOS</t>
  </si>
  <si>
    <t>MTE REDONDO - CAMARNEIRA X</t>
  </si>
  <si>
    <t>CORREDOURA - MIRA DE AIRE</t>
  </si>
  <si>
    <t xml:space="preserve">MACEIRA - V.HORTO V/POCARIÇA  </t>
  </si>
  <si>
    <t>CRUZ LEGUA - LEIRIA V/MOURATOS</t>
  </si>
  <si>
    <t>JUNCAL - P.MOS V/PEDREIRAS</t>
  </si>
  <si>
    <t>Fatores conversão (Gasóleo)</t>
  </si>
  <si>
    <t>Valor</t>
  </si>
  <si>
    <t>Fonte</t>
  </si>
  <si>
    <t>Teor energético</t>
  </si>
  <si>
    <t>DGEG - Estatísticas</t>
  </si>
  <si>
    <t>Emissões GEE</t>
  </si>
  <si>
    <t>APA/IPCC Guidelines</t>
  </si>
  <si>
    <t>Viatura</t>
  </si>
  <si>
    <t>Modelo</t>
  </si>
  <si>
    <t>Tipologia</t>
  </si>
  <si>
    <t>Construtor</t>
  </si>
  <si>
    <t>Entidade Proprietária</t>
  </si>
  <si>
    <t>Ano de Entrada ao Serviço</t>
  </si>
  <si>
    <t>Fonte Energética</t>
  </si>
  <si>
    <t>Norma Euro</t>
  </si>
  <si>
    <t>Lotação (N)</t>
  </si>
  <si>
    <t>Acessibilidade (Sim/Não)</t>
  </si>
  <si>
    <t>Veículos em
 atividade 
(un.)</t>
  </si>
  <si>
    <t>Lotação Total</t>
  </si>
  <si>
    <t>Idade Frota</t>
  </si>
  <si>
    <t>Designação</t>
  </si>
  <si>
    <t>NIF</t>
  </si>
  <si>
    <t>Lugares Sentados</t>
  </si>
  <si>
    <t>Lugares em pé</t>
  </si>
  <si>
    <t>Piso rebaixado</t>
  </si>
  <si>
    <t>Mecanismos de acesso a PMR</t>
  </si>
  <si>
    <t>Qtd viaturas</t>
  </si>
  <si>
    <t>18.400</t>
  </si>
  <si>
    <t>Autocarro</t>
  </si>
  <si>
    <t>MAN</t>
  </si>
  <si>
    <t>Rodoviaria do Tejo, S.A.</t>
  </si>
  <si>
    <t>2000</t>
  </si>
  <si>
    <t>Gasóleo</t>
  </si>
  <si>
    <t>II</t>
  </si>
  <si>
    <t>I</t>
  </si>
  <si>
    <t>O 407</t>
  </si>
  <si>
    <t>MERCEDES</t>
  </si>
  <si>
    <t>2023</t>
  </si>
  <si>
    <t>III</t>
  </si>
  <si>
    <t>Eletricidade</t>
  </si>
  <si>
    <t>INTOURO E6</t>
  </si>
  <si>
    <t>2024</t>
  </si>
  <si>
    <t>VI</t>
  </si>
  <si>
    <t>IV</t>
  </si>
  <si>
    <t>2007</t>
  </si>
  <si>
    <t>V</t>
  </si>
  <si>
    <t>2011</t>
  </si>
  <si>
    <t>n/a</t>
  </si>
  <si>
    <t>O345</t>
  </si>
  <si>
    <t>INTOURO E5</t>
  </si>
  <si>
    <t>O550</t>
  </si>
  <si>
    <t>2012</t>
  </si>
  <si>
    <t>O550H</t>
  </si>
  <si>
    <t>2009</t>
  </si>
  <si>
    <t>INTEGRO E5</t>
  </si>
  <si>
    <t>2014</t>
  </si>
  <si>
    <t>S316UL</t>
  </si>
  <si>
    <t>2015</t>
  </si>
  <si>
    <t>SETRA</t>
  </si>
  <si>
    <t>INTOURO E4</t>
  </si>
  <si>
    <t>519 CDI</t>
  </si>
  <si>
    <t>2016</t>
  </si>
  <si>
    <t>S315UL</t>
  </si>
  <si>
    <t>2010</t>
  </si>
  <si>
    <t>K114IB</t>
  </si>
  <si>
    <t>SCANIA</t>
  </si>
  <si>
    <t>K340EB</t>
  </si>
  <si>
    <t>OC500RF</t>
  </si>
  <si>
    <t>K420EB</t>
  </si>
  <si>
    <t>S415UL</t>
  </si>
  <si>
    <t>R12</t>
  </si>
  <si>
    <t>LION'S INTERCITY</t>
  </si>
  <si>
    <t>TOURISMO RHD</t>
  </si>
  <si>
    <t>TEMSA</t>
  </si>
  <si>
    <t>OTOKAR</t>
  </si>
  <si>
    <t>IVECO</t>
  </si>
  <si>
    <t>MERCEDES BENZ</t>
  </si>
  <si>
    <r>
      <t xml:space="preserve">Designação Social do operador de serviço público e marca com que operam
</t>
    </r>
    <r>
      <rPr>
        <b/>
        <sz val="10"/>
        <color rgb="FF000000"/>
        <rFont val="Verdana"/>
        <family val="2"/>
      </rPr>
      <t>POMBUS - 506 334 562</t>
    </r>
  </si>
  <si>
    <t>Euro</t>
  </si>
  <si>
    <t xml:space="preserve">  (i) Compensações por obrigações de serviço público;
</t>
  </si>
  <si>
    <r>
      <t xml:space="preserve">  (iii) Compensações tarifárias (por ex. 4_18, Sub_23, Social+);
</t>
    </r>
    <r>
      <rPr>
        <b/>
        <sz val="10"/>
        <color rgb="FF000000"/>
        <rFont val="Verdana"/>
        <family val="2"/>
      </rPr>
      <t>112 764 € (C/IVA) - Decreto-Lei 1-A/2020 de 3 de janeiro</t>
    </r>
    <r>
      <rPr>
        <sz val="10"/>
        <color rgb="FF000000"/>
        <rFont val="Verdana"/>
        <family val="2"/>
      </rPr>
      <t xml:space="preserve"> + </t>
    </r>
    <r>
      <rPr>
        <b/>
        <sz val="10"/>
        <color rgb="FF000000"/>
        <rFont val="Verdana"/>
        <family val="2"/>
      </rPr>
      <t>80 635 € (C/IVA) - Passe jovem gratuito (Portaria nº 7-A, de 5 janeiro, na sua redação atual)</t>
    </r>
  </si>
  <si>
    <t xml:space="preserve">  (iv) Outros subsídios à exploração;
</t>
  </si>
  <si>
    <t xml:space="preserve">  (v) Outros gastos - </t>
  </si>
  <si>
    <r>
      <t xml:space="preserve">Designação Social do operador de serviço público e marca com que operam
</t>
    </r>
    <r>
      <rPr>
        <b/>
        <sz val="10"/>
        <color rgb="FF000000"/>
        <rFont val="Verdana"/>
        <family val="2"/>
      </rPr>
      <t>CMLeiria/Mobilis - 505 181 266</t>
    </r>
  </si>
  <si>
    <r>
      <t xml:space="preserve">  (i) Compensações por obrigações de serviço público;
</t>
    </r>
    <r>
      <rPr>
        <sz val="10"/>
        <color rgb="FF000000"/>
        <rFont val="Verdana"/>
        <family val="2"/>
      </rPr>
      <t xml:space="preserve">
</t>
    </r>
  </si>
  <si>
    <r>
      <t xml:space="preserve">  (iii) Compensações tarifárias (por ex. 4_18, Sub_23, Social+);
</t>
    </r>
    <r>
      <rPr>
        <b/>
        <sz val="10"/>
        <color rgb="FF000000"/>
        <rFont val="Verdana"/>
        <family val="2"/>
      </rPr>
      <t>642 712 € € (C/IVA) - Decreto-Lei 1-A/2020 de 3 de janeiro + 608 825 € (C/IVA) - Passe jovem gratuito (Portaria nº 7-A, de 5 janeiro)</t>
    </r>
  </si>
  <si>
    <t xml:space="preserve">  (v) Outros gastos. </t>
  </si>
  <si>
    <r>
      <t xml:space="preserve">Designação Social do operador de serviço público e marca com que operam
</t>
    </r>
    <r>
      <rPr>
        <b/>
        <sz val="10"/>
        <color rgb="FF000000"/>
        <rFont val="Verdana"/>
        <family val="2"/>
      </rPr>
      <t>TUMG - 505 849 348</t>
    </r>
  </si>
  <si>
    <r>
      <t xml:space="preserve">  (iii) Compensações tarifárias (por ex. 4_18, Sub_23, Social+);
</t>
    </r>
    <r>
      <rPr>
        <b/>
        <sz val="10"/>
        <color rgb="FF000000"/>
        <rFont val="Verdana"/>
        <family val="2"/>
      </rPr>
      <t>93 637 € € (C/IVA) - Decreto-Lei 1-A/2020 de 3 de janeiro + 51 294 € (C/IVA) - Passe jovem gratuito (Portaria nº 7-A, de 5 janeiro)</t>
    </r>
  </si>
  <si>
    <r>
      <t xml:space="preserve">Designação Social do operador de serviço público e marca com que operam
</t>
    </r>
    <r>
      <rPr>
        <b/>
        <sz val="10"/>
        <color rgb="FF000000"/>
        <rFont val="Verdana"/>
        <family val="2"/>
      </rPr>
      <t>Transporte flexível na Região de Leiria</t>
    </r>
  </si>
  <si>
    <t xml:space="preserve">  (ii) Remuneração pela prestação do serviço público; - (ver quadro 1)</t>
  </si>
  <si>
    <r>
      <t xml:space="preserve">  (iii) Compensações tarifárias (por ex. 4_18, Sub_23, Social+);
</t>
    </r>
    <r>
      <rPr>
        <sz val="10"/>
        <color rgb="FF000000"/>
        <rFont val="Verdana"/>
        <family val="2"/>
      </rPr>
      <t xml:space="preserve">
</t>
    </r>
  </si>
  <si>
    <t>Quadro 1 - Remuneração pela prestação do serviço público - Transporte flexível nos concelhos de ALVAIÁZERE, CASTANHEIRA DE PÊRA, FIGUEIRÓ DOS VINHOS e PEDRÓGÃO GRANDE</t>
  </si>
  <si>
    <t>Taxista</t>
  </si>
  <si>
    <t>Remuneração pela prestação do serviço público (C/IVA)</t>
  </si>
  <si>
    <t>500564701</t>
  </si>
  <si>
    <t>A.J. Marques e Filhos, Lda</t>
  </si>
  <si>
    <t>500565074</t>
  </si>
  <si>
    <t>Abreu, Unipessoal, Lda</t>
  </si>
  <si>
    <t>503015881</t>
  </si>
  <si>
    <t>Ambulâncias e Táxis Cruz de Ferro Lda</t>
  </si>
  <si>
    <t>207278903</t>
  </si>
  <si>
    <t>Anabela de Jesus Vieira</t>
  </si>
  <si>
    <t>514353210</t>
  </si>
  <si>
    <t>Atdl - Associação Táxi Digital de Leiria</t>
  </si>
  <si>
    <t>500564450</t>
  </si>
  <si>
    <t>Auto Aluguer do Cabril, Lda.</t>
  </si>
  <si>
    <t>504732397</t>
  </si>
  <si>
    <t>Auto Táxi Venda do Preto, Lda</t>
  </si>
  <si>
    <t>500564728</t>
  </si>
  <si>
    <t>Auto Transportes Pauladense, Lda</t>
  </si>
  <si>
    <t>500564477</t>
  </si>
  <si>
    <t>Automóveis Aluguer do Encontro, Lda.</t>
  </si>
  <si>
    <t>122892410</t>
  </si>
  <si>
    <t>Avelino Pereira Correia</t>
  </si>
  <si>
    <t>505487640</t>
  </si>
  <si>
    <t>Bemposta Unipessoal, Lda</t>
  </si>
  <si>
    <t>515628921</t>
  </si>
  <si>
    <t>Bruno Andrade Vaz, Unipessoal, Lda.</t>
  </si>
  <si>
    <t>514601019</t>
  </si>
  <si>
    <t>Carlos M.P. Santos, Unipessoal, Lda.</t>
  </si>
  <si>
    <t>143265385</t>
  </si>
  <si>
    <t>Carlos Manuel Matias Jerónimo</t>
  </si>
  <si>
    <t>128712759</t>
  </si>
  <si>
    <t>Carlos Serra de Carvalho</t>
  </si>
  <si>
    <t>501187197</t>
  </si>
  <si>
    <t>Cooperativa de Rádio Táxis - Ideal de Leiria Crl</t>
  </si>
  <si>
    <t>148367895</t>
  </si>
  <si>
    <t>David de Jesus Amado</t>
  </si>
  <si>
    <t>514470429</t>
  </si>
  <si>
    <t>Davide Cordeiro &amp; Ferreira - Táxis, Lda</t>
  </si>
  <si>
    <t>197836135</t>
  </si>
  <si>
    <t>Dina Maria neves Antunes</t>
  </si>
  <si>
    <t>154090182</t>
  </si>
  <si>
    <t>Eduardo dos Santos David</t>
  </si>
  <si>
    <t>236398423</t>
  </si>
  <si>
    <t>Fábio Alexandre Rodrigues de Brito</t>
  </si>
  <si>
    <t>513477918</t>
  </si>
  <si>
    <t>Famososplendor - Táxis Unip. Lda</t>
  </si>
  <si>
    <t>515345997</t>
  </si>
  <si>
    <t>Fernando Manuel Barbara da Silva</t>
  </si>
  <si>
    <t>503713643</t>
  </si>
  <si>
    <t>Fuascontab - Contabilidade e Gestão, Lda</t>
  </si>
  <si>
    <t>500 571 090</t>
  </si>
  <si>
    <t>João Alves Lda.</t>
  </si>
  <si>
    <t>505292254</t>
  </si>
  <si>
    <t>Jorge Mendes &amp; Simões Lda.</t>
  </si>
  <si>
    <t>208591338</t>
  </si>
  <si>
    <t>Jorge Miguel Santos Carvalho</t>
  </si>
  <si>
    <t>132596431</t>
  </si>
  <si>
    <t>José Carlos de Jesus Francisco</t>
  </si>
  <si>
    <t>507731654</t>
  </si>
  <si>
    <t>Lendas Locais, Lda.</t>
  </si>
  <si>
    <t>501149937</t>
  </si>
  <si>
    <t>Manuel da Silva Ferreira e Irmão, Lda</t>
  </si>
  <si>
    <t>516088270</t>
  </si>
  <si>
    <t>Manuela Barrocas Unip. Ldª</t>
  </si>
  <si>
    <t>516009737</t>
  </si>
  <si>
    <t>Maravilha Própria Táxi Unipessoal, Lda.</t>
  </si>
  <si>
    <t>136577440</t>
  </si>
  <si>
    <t>Maria da Saudade F. Gomes Fernandes</t>
  </si>
  <si>
    <t>135237297</t>
  </si>
  <si>
    <t>Marino Mendes Dinis dos Anjos</t>
  </si>
  <si>
    <t>500565058</t>
  </si>
  <si>
    <t>Mário Bernardo Marques, Lda</t>
  </si>
  <si>
    <t>105675997</t>
  </si>
  <si>
    <t>Mário Dinis Teixeira</t>
  </si>
  <si>
    <t>500963266</t>
  </si>
  <si>
    <t>Nogueira &amp; Nogueira, Lda.</t>
  </si>
  <si>
    <t>188121173</t>
  </si>
  <si>
    <t>Paulo Silva Padriano</t>
  </si>
  <si>
    <t>516802542</t>
  </si>
  <si>
    <t>Pedro Parreira Santos Unipessoal</t>
  </si>
  <si>
    <t>505462109</t>
  </si>
  <si>
    <t>Táxi Amadeu Victória, Lda.</t>
  </si>
  <si>
    <t>513805982</t>
  </si>
  <si>
    <t>Táxis Carlos Gomes, Unipessoal, Lda.</t>
  </si>
  <si>
    <t>506139000</t>
  </si>
  <si>
    <t>Táxis Confor Guia, Lda.</t>
  </si>
  <si>
    <t>510017339</t>
  </si>
  <si>
    <t>Táxis Fernando Manuel M. Santos, Lda.</t>
  </si>
  <si>
    <t>501122257</t>
  </si>
  <si>
    <t>Táxis Guarita, Lda</t>
  </si>
  <si>
    <t>500885273</t>
  </si>
  <si>
    <t>Táxis Guia Oeste, Lda.</t>
  </si>
  <si>
    <t>514492392</t>
  </si>
  <si>
    <t>Táxis Luz Faveiro, Unipessoal, Lda.</t>
  </si>
  <si>
    <t>500920842</t>
  </si>
  <si>
    <t>Táxis Santos &amp; Cravo, Lda.</t>
  </si>
  <si>
    <t/>
  </si>
  <si>
    <t>59 278,21 €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</si>
</sst>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164" formatCode="#,##0.0"/>
    <numFmt numFmtId="165" formatCode="#,##0.0000"/>
    <numFmt numFmtId="166" formatCode="#,##0.000"/>
    <numFmt numFmtId="167" formatCode="#,##0_ ;[Red]\-#,##0\ "/>
    <numFmt numFmtId="168" formatCode="0.0000"/>
    <numFmt numFmtId="169" formatCode="0.0%"/>
    <numFmt numFmtId="174" formatCode="#\ ##,000&quot; €&quot;;\-#\ ##,000&quot; €&quot;"/>
  </numFmts>
  <fonts count="27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vertAlign val="superscript"/>
      <sz val="10"/>
      <color rgb="FF000000"/>
      <name val="Verdana"/>
      <family val="2"/>
    </font>
    <font>
      <i/>
      <sz val="10"/>
      <color rgb="FF00000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9"/>
      <color rgb="FF0070C0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10"/>
      <color indexed="8"/>
      <name val="Arial"/>
    </font>
    <font>
      <sz val="11"/>
      <color indexed="8"/>
      <name val="Calibri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138"/>
        <bgColor indexed="64"/>
      </patternFill>
    </fill>
    <fill>
      <patternFill patternType="solid">
        <fgColor indexed="22"/>
        <bgColor indexed="0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auto="1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dotted">
        <color rgb="FF000000"/>
      </right>
      <top style="dotted">
        <color rgb="FF000000"/>
      </top>
      <bottom style="thin">
        <color auto="1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tted">
        <color rgb="FF000000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2138"/>
      </left>
      <right style="medium">
        <color rgb="FF002138"/>
      </right>
      <top style="medium">
        <color rgb="FF002138"/>
      </top>
      <bottom style="medium">
        <color rgb="FF002138"/>
      </bottom>
      <diagonal/>
    </border>
    <border>
      <left/>
      <right style="medium">
        <color rgb="FF002138"/>
      </right>
      <top style="medium">
        <color rgb="FF002138"/>
      </top>
      <bottom style="medium">
        <color rgb="FF002138"/>
      </bottom>
      <diagonal/>
    </border>
    <border>
      <left style="medium">
        <color rgb="FF002138"/>
      </left>
      <right style="medium">
        <color rgb="FF002138"/>
      </right>
      <top/>
      <bottom style="medium">
        <color rgb="FF002138"/>
      </bottom>
      <diagonal/>
    </border>
    <border>
      <left/>
      <right style="medium">
        <color rgb="FF002138"/>
      </right>
      <top/>
      <bottom style="medium">
        <color rgb="FF002138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23" fillId="0" borderId="0"/>
    <xf numFmtId="0" fontId="26" fillId="0" borderId="0"/>
  </cellStyleXfs>
  <cellXfs count="13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0" fillId="4" borderId="15" xfId="0" applyFont="1" applyFill="1" applyBorder="1"/>
    <xf numFmtId="9" fontId="0" fillId="0" borderId="0" xfId="1" applyFont="1"/>
    <xf numFmtId="165" fontId="1" fillId="0" borderId="10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7" borderId="1" xfId="0" applyFont="1" applyFill="1" applyBorder="1" applyAlignment="1">
      <alignment vertical="center" wrapText="1"/>
    </xf>
    <xf numFmtId="165" fontId="1" fillId="7" borderId="10" xfId="0" applyNumberFormat="1" applyFont="1" applyFill="1" applyBorder="1" applyAlignment="1">
      <alignment horizontal="center" vertical="center" wrapText="1"/>
    </xf>
    <xf numFmtId="10" fontId="1" fillId="0" borderId="10" xfId="1" applyNumberFormat="1" applyFont="1" applyFill="1" applyBorder="1" applyAlignment="1">
      <alignment horizontal="center" vertical="center" wrapText="1"/>
    </xf>
    <xf numFmtId="9" fontId="1" fillId="0" borderId="10" xfId="1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/>
    </xf>
    <xf numFmtId="166" fontId="1" fillId="0" borderId="10" xfId="0" applyNumberFormat="1" applyFont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left" indent="2"/>
    </xf>
    <xf numFmtId="167" fontId="10" fillId="0" borderId="33" xfId="0" applyNumberFormat="1" applyFont="1" applyBorder="1" applyAlignment="1" applyProtection="1">
      <alignment horizontal="center"/>
      <protection locked="0"/>
    </xf>
    <xf numFmtId="0" fontId="10" fillId="0" borderId="32" xfId="0" applyFont="1" applyBorder="1" applyAlignment="1">
      <alignment horizontal="left" indent="2"/>
    </xf>
    <xf numFmtId="0" fontId="14" fillId="0" borderId="36" xfId="0" applyFont="1" applyBorder="1" applyAlignment="1">
      <alignment horizontal="left" indent="2"/>
    </xf>
    <xf numFmtId="0" fontId="14" fillId="7" borderId="34" xfId="0" applyFont="1" applyFill="1" applyBorder="1" applyAlignment="1">
      <alignment horizontal="center"/>
    </xf>
    <xf numFmtId="167" fontId="14" fillId="0" borderId="37" xfId="0" applyNumberFormat="1" applyFont="1" applyBorder="1" applyAlignment="1" applyProtection="1">
      <alignment horizontal="center"/>
      <protection locked="0"/>
    </xf>
    <xf numFmtId="0" fontId="14" fillId="0" borderId="1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8" borderId="10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vertical="center"/>
    </xf>
    <xf numFmtId="0" fontId="16" fillId="7" borderId="7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13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7" fillId="0" borderId="13" xfId="0" applyFont="1" applyBorder="1"/>
    <xf numFmtId="0" fontId="17" fillId="0" borderId="14" xfId="0" applyFont="1" applyBorder="1"/>
    <xf numFmtId="164" fontId="10" fillId="0" borderId="14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0" fontId="10" fillId="0" borderId="14" xfId="0" applyFont="1" applyBorder="1"/>
    <xf numFmtId="0" fontId="15" fillId="4" borderId="16" xfId="0" applyFont="1" applyFill="1" applyBorder="1" applyAlignment="1">
      <alignment horizontal="right"/>
    </xf>
    <xf numFmtId="164" fontId="15" fillId="4" borderId="17" xfId="0" applyNumberFormat="1" applyFont="1" applyFill="1" applyBorder="1" applyAlignment="1">
      <alignment horizontal="center"/>
    </xf>
    <xf numFmtId="3" fontId="15" fillId="4" borderId="17" xfId="0" applyNumberFormat="1" applyFont="1" applyFill="1" applyBorder="1" applyAlignment="1">
      <alignment horizontal="center"/>
    </xf>
    <xf numFmtId="3" fontId="10" fillId="0" borderId="0" xfId="0" applyNumberFormat="1" applyFont="1"/>
    <xf numFmtId="0" fontId="10" fillId="5" borderId="27" xfId="0" applyFont="1" applyFill="1" applyBorder="1" applyAlignment="1">
      <alignment horizontal="center" vertical="center" wrapText="1"/>
    </xf>
    <xf numFmtId="0" fontId="10" fillId="6" borderId="28" xfId="0" applyFont="1" applyFill="1" applyBorder="1" applyProtection="1">
      <protection locked="0"/>
    </xf>
    <xf numFmtId="0" fontId="10" fillId="6" borderId="29" xfId="0" applyFont="1" applyFill="1" applyBorder="1" applyProtection="1">
      <protection locked="0"/>
    </xf>
    <xf numFmtId="0" fontId="10" fillId="0" borderId="0" xfId="0" applyFont="1" applyAlignment="1">
      <alignment horizontal="center"/>
    </xf>
    <xf numFmtId="9" fontId="1" fillId="0" borderId="10" xfId="1" applyFont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3" fontId="1" fillId="9" borderId="10" xfId="0" applyNumberFormat="1" applyFont="1" applyFill="1" applyBorder="1" applyAlignment="1">
      <alignment horizontal="center" vertical="center" wrapText="1"/>
    </xf>
    <xf numFmtId="165" fontId="1" fillId="9" borderId="10" xfId="0" applyNumberFormat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left" indent="2"/>
    </xf>
    <xf numFmtId="0" fontId="14" fillId="0" borderId="0" xfId="0" applyFont="1"/>
    <xf numFmtId="0" fontId="14" fillId="0" borderId="39" xfId="0" applyFont="1" applyBorder="1" applyAlignment="1">
      <alignment horizontal="left" indent="2"/>
    </xf>
    <xf numFmtId="0" fontId="14" fillId="7" borderId="40" xfId="0" applyFont="1" applyFill="1" applyBorder="1" applyAlignment="1">
      <alignment horizontal="center"/>
    </xf>
    <xf numFmtId="167" fontId="14" fillId="0" borderId="41" xfId="0" applyNumberFormat="1" applyFont="1" applyBorder="1" applyAlignment="1" applyProtection="1">
      <alignment horizontal="center"/>
      <protection locked="0"/>
    </xf>
    <xf numFmtId="0" fontId="10" fillId="0" borderId="42" xfId="0" applyFont="1" applyBorder="1" applyAlignment="1">
      <alignment horizontal="left" indent="2"/>
    </xf>
    <xf numFmtId="0" fontId="10" fillId="7" borderId="43" xfId="0" applyFont="1" applyFill="1" applyBorder="1" applyAlignment="1">
      <alignment horizontal="center"/>
    </xf>
    <xf numFmtId="167" fontId="10" fillId="0" borderId="44" xfId="0" applyNumberFormat="1" applyFont="1" applyBorder="1" applyAlignment="1" applyProtection="1">
      <alignment horizontal="center"/>
      <protection locked="0"/>
    </xf>
    <xf numFmtId="1" fontId="10" fillId="6" borderId="29" xfId="0" applyNumberFormat="1" applyFont="1" applyFill="1" applyBorder="1" applyProtection="1">
      <protection locked="0"/>
    </xf>
    <xf numFmtId="1" fontId="10" fillId="0" borderId="0" xfId="0" applyNumberFormat="1" applyFont="1" applyAlignment="1">
      <alignment horizontal="center"/>
    </xf>
    <xf numFmtId="164" fontId="1" fillId="0" borderId="10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17" fontId="13" fillId="0" borderId="4" xfId="0" applyNumberFormat="1" applyFont="1" applyBorder="1" applyAlignment="1">
      <alignment horizontal="center" vertical="center"/>
    </xf>
    <xf numFmtId="168" fontId="10" fillId="7" borderId="0" xfId="0" applyNumberFormat="1" applyFont="1" applyFill="1"/>
    <xf numFmtId="3" fontId="10" fillId="7" borderId="0" xfId="0" applyNumberFormat="1" applyFont="1" applyFill="1"/>
    <xf numFmtId="0" fontId="18" fillId="10" borderId="45" xfId="0" applyFont="1" applyFill="1" applyBorder="1" applyAlignment="1">
      <alignment horizontal="center" vertical="top" wrapText="1"/>
    </xf>
    <xf numFmtId="0" fontId="18" fillId="10" borderId="46" xfId="0" applyFont="1" applyFill="1" applyBorder="1" applyAlignment="1">
      <alignment horizontal="center" vertical="top" wrapText="1"/>
    </xf>
    <xf numFmtId="0" fontId="19" fillId="0" borderId="47" xfId="0" applyFont="1" applyBorder="1" applyAlignment="1">
      <alignment horizontal="center" vertical="top" wrapText="1"/>
    </xf>
    <xf numFmtId="0" fontId="20" fillId="0" borderId="48" xfId="0" applyFont="1" applyBorder="1" applyAlignment="1">
      <alignment horizontal="center" wrapText="1"/>
    </xf>
    <xf numFmtId="0" fontId="10" fillId="0" borderId="49" xfId="0" applyFont="1" applyBorder="1"/>
    <xf numFmtId="167" fontId="10" fillId="0" borderId="0" xfId="0" applyNumberFormat="1" applyFont="1"/>
    <xf numFmtId="164" fontId="10" fillId="0" borderId="0" xfId="0" applyNumberFormat="1" applyFont="1" applyAlignment="1">
      <alignment horizontal="center"/>
    </xf>
    <xf numFmtId="0" fontId="18" fillId="10" borderId="0" xfId="0" applyFont="1" applyFill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4" fontId="10" fillId="0" borderId="49" xfId="0" applyNumberFormat="1" applyFont="1" applyBorder="1"/>
    <xf numFmtId="169" fontId="10" fillId="0" borderId="0" xfId="0" applyNumberFormat="1" applyFont="1" applyAlignment="1">
      <alignment horizontal="center"/>
    </xf>
    <xf numFmtId="0" fontId="10" fillId="6" borderId="29" xfId="0" quotePrefix="1" applyFont="1" applyFill="1" applyBorder="1" applyProtection="1">
      <protection locked="0"/>
    </xf>
    <xf numFmtId="0" fontId="10" fillId="6" borderId="28" xfId="0" quotePrefix="1" applyFont="1" applyFill="1" applyBorder="1" applyProtection="1">
      <protection locked="0"/>
    </xf>
    <xf numFmtId="0" fontId="21" fillId="6" borderId="28" xfId="0" quotePrefix="1" applyFont="1" applyFill="1" applyBorder="1" applyProtection="1">
      <protection locked="0"/>
    </xf>
    <xf numFmtId="167" fontId="10" fillId="0" borderId="50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 wrapText="1"/>
    </xf>
    <xf numFmtId="0" fontId="10" fillId="5" borderId="26" xfId="0" applyFont="1" applyFill="1" applyBorder="1" applyAlignment="1">
      <alignment horizontal="center" vertical="center" wrapText="1"/>
    </xf>
    <xf numFmtId="1" fontId="10" fillId="5" borderId="21" xfId="0" applyNumberFormat="1" applyFont="1" applyFill="1" applyBorder="1" applyAlignment="1">
      <alignment horizontal="center" vertical="center" wrapText="1"/>
    </xf>
    <xf numFmtId="1" fontId="10" fillId="5" borderId="26" xfId="0" applyNumberFormat="1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24" fillId="11" borderId="51" xfId="2" applyFont="1" applyFill="1" applyBorder="1" applyAlignment="1">
      <alignment horizontal="center"/>
    </xf>
    <xf numFmtId="49" fontId="25" fillId="11" borderId="51" xfId="2" applyNumberFormat="1" applyFont="1" applyFill="1" applyBorder="1" applyAlignment="1">
      <alignment horizontal="center" vertical="center" wrapText="1"/>
    </xf>
    <xf numFmtId="0" fontId="25" fillId="0" borderId="52" xfId="3" applyFont="1" applyFill="1" applyBorder="1" applyAlignment="1">
      <alignment wrapText="1"/>
    </xf>
    <xf numFmtId="7" fontId="25" fillId="0" borderId="52" xfId="3" applyNumberFormat="1" applyFont="1" applyFill="1" applyBorder="1" applyAlignment="1">
      <alignment horizontal="right" wrapText="1"/>
    </xf>
    <xf numFmtId="174" fontId="25" fillId="0" borderId="52" xfId="3" applyNumberFormat="1" applyFont="1" applyFill="1" applyBorder="1" applyAlignment="1">
      <alignment horizontal="right" wrapText="1"/>
    </xf>
  </cellXfs>
  <cellStyles count="4">
    <cellStyle name="Normal" xfId="0" builtinId="0"/>
    <cellStyle name="Normal_flexivel" xfId="2" xr:uid="{49D0AFAB-B5FD-4288-A898-854DC277C75B}"/>
    <cellStyle name="Normal_flexivel_1" xfId="3" xr:uid="{032EA55B-8B5C-49B7-B439-CB076661050F}"/>
    <cellStyle name="Percentagem" xfId="1" builtinId="5"/>
  </cellStyles>
  <dxfs count="2"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B34CE-5669-484B-B0A9-ECF2FFA3CC62}">
  <dimension ref="B1:H63"/>
  <sheetViews>
    <sheetView showGridLines="0" workbookViewId="0">
      <pane xSplit="3" ySplit="4" topLeftCell="D45" activePane="bottomRight" state="frozen"/>
      <selection pane="bottomRight" activeCell="G33" sqref="G33"/>
      <selection pane="bottomLeft" activeCell="A5" sqref="A5"/>
      <selection pane="topRight" activeCell="D1" sqref="D1"/>
    </sheetView>
  </sheetViews>
  <sheetFormatPr defaultRowHeight="15"/>
  <cols>
    <col min="2" max="2" width="19.5703125" customWidth="1"/>
    <col min="3" max="3" width="80.7109375" customWidth="1"/>
    <col min="4" max="4" width="14" customWidth="1"/>
    <col min="5" max="5" width="51.5703125" customWidth="1"/>
    <col min="7" max="7" width="66.7109375" bestFit="1" customWidth="1"/>
  </cols>
  <sheetData>
    <row r="1" spans="2:7">
      <c r="B1" s="103" t="s">
        <v>0</v>
      </c>
      <c r="C1" s="103"/>
      <c r="D1" s="103"/>
      <c r="E1" s="103"/>
    </row>
    <row r="2" spans="2:7" ht="50.1" customHeight="1">
      <c r="B2" s="104" t="s">
        <v>1</v>
      </c>
      <c r="C2" s="104"/>
      <c r="D2" s="104"/>
      <c r="E2" s="104"/>
    </row>
    <row r="3" spans="2:7" ht="8.1" customHeight="1" thickBot="1">
      <c r="B3" s="1"/>
      <c r="C3" s="1"/>
      <c r="D3" s="2"/>
      <c r="E3" s="1"/>
    </row>
    <row r="4" spans="2:7" ht="20.100000000000001" customHeight="1" thickBot="1">
      <c r="B4" s="14" t="s">
        <v>2</v>
      </c>
      <c r="C4" s="15" t="s">
        <v>3</v>
      </c>
      <c r="D4" s="16" t="s">
        <v>4</v>
      </c>
      <c r="E4" s="15" t="s">
        <v>5</v>
      </c>
      <c r="G4" s="14" t="s">
        <v>6</v>
      </c>
    </row>
    <row r="5" spans="2:7" ht="24.95" customHeight="1" thickBot="1">
      <c r="B5" s="111" t="s">
        <v>7</v>
      </c>
      <c r="C5" s="3" t="s">
        <v>8</v>
      </c>
      <c r="D5" s="4" t="s">
        <v>9</v>
      </c>
      <c r="E5" s="5"/>
      <c r="G5" s="17" t="s">
        <v>10</v>
      </c>
    </row>
    <row r="6" spans="2:7" ht="30" customHeight="1" thickBot="1">
      <c r="B6" s="116"/>
      <c r="C6" s="6" t="s">
        <v>11</v>
      </c>
      <c r="D6" s="7" t="s">
        <v>9</v>
      </c>
      <c r="E6" s="6" t="s">
        <v>12</v>
      </c>
      <c r="G6" s="98" t="s">
        <v>13</v>
      </c>
    </row>
    <row r="7" spans="2:7" ht="39.950000000000003" customHeight="1" thickBot="1">
      <c r="B7" s="116"/>
      <c r="C7" s="6" t="s">
        <v>14</v>
      </c>
      <c r="D7" s="7" t="s">
        <v>9</v>
      </c>
      <c r="E7" s="6" t="s">
        <v>15</v>
      </c>
      <c r="G7" s="98" t="s">
        <v>16</v>
      </c>
    </row>
    <row r="8" spans="2:7" ht="24.95" customHeight="1" thickBot="1">
      <c r="B8" s="116"/>
      <c r="C8" s="8" t="s">
        <v>17</v>
      </c>
      <c r="D8" s="105" t="s">
        <v>9</v>
      </c>
      <c r="E8" s="108"/>
      <c r="G8" s="23"/>
    </row>
    <row r="9" spans="2:7" ht="27" customHeight="1" thickBot="1">
      <c r="B9" s="116"/>
      <c r="C9" s="8" t="s">
        <v>18</v>
      </c>
      <c r="D9" s="106"/>
      <c r="E9" s="109"/>
      <c r="G9" s="17" t="s">
        <v>19</v>
      </c>
    </row>
    <row r="10" spans="2:7" ht="24.95" customHeight="1" thickBot="1">
      <c r="B10" s="116"/>
      <c r="C10" s="8" t="s">
        <v>20</v>
      </c>
      <c r="D10" s="106"/>
      <c r="E10" s="109"/>
      <c r="G10" s="17" t="s">
        <v>21</v>
      </c>
    </row>
    <row r="11" spans="2:7" ht="24.95" customHeight="1" thickBot="1">
      <c r="B11" s="116"/>
      <c r="C11" s="8" t="s">
        <v>22</v>
      </c>
      <c r="D11" s="106"/>
      <c r="E11" s="109"/>
      <c r="G11" s="17" t="s">
        <v>23</v>
      </c>
    </row>
    <row r="12" spans="2:7" ht="24.95" customHeight="1" thickBot="1">
      <c r="B12" s="116"/>
      <c r="C12" s="8" t="s">
        <v>24</v>
      </c>
      <c r="D12" s="106"/>
      <c r="E12" s="109"/>
      <c r="G12" s="17" t="s">
        <v>25</v>
      </c>
    </row>
    <row r="13" spans="2:7" ht="24.95" customHeight="1" thickBot="1">
      <c r="B13" s="116"/>
      <c r="C13" s="8" t="s">
        <v>26</v>
      </c>
      <c r="D13" s="106"/>
      <c r="E13" s="109"/>
      <c r="G13" s="17" t="s">
        <v>25</v>
      </c>
    </row>
    <row r="14" spans="2:7" ht="24.95" customHeight="1" thickBot="1">
      <c r="B14" s="116"/>
      <c r="C14" s="8" t="s">
        <v>27</v>
      </c>
      <c r="D14" s="106"/>
      <c r="E14" s="109"/>
      <c r="G14" s="17" t="s">
        <v>25</v>
      </c>
    </row>
    <row r="15" spans="2:7" ht="24.95" customHeight="1" thickBot="1">
      <c r="B15" s="116"/>
      <c r="C15" s="99" t="s">
        <v>28</v>
      </c>
      <c r="D15" s="106"/>
      <c r="E15" s="109"/>
      <c r="G15" s="17" t="s">
        <v>29</v>
      </c>
    </row>
    <row r="16" spans="2:7" ht="24.95" customHeight="1" thickBot="1">
      <c r="B16" s="116"/>
      <c r="C16" s="100" t="s">
        <v>30</v>
      </c>
      <c r="D16" s="107"/>
      <c r="E16" s="110"/>
      <c r="G16" s="17" t="s">
        <v>31</v>
      </c>
    </row>
    <row r="17" spans="2:7" ht="24.95" customHeight="1" thickBot="1">
      <c r="B17" s="116"/>
      <c r="C17" s="8" t="s">
        <v>32</v>
      </c>
      <c r="D17" s="105" t="s">
        <v>9</v>
      </c>
      <c r="E17" s="108"/>
      <c r="G17" s="24"/>
    </row>
    <row r="18" spans="2:7" ht="24.95" customHeight="1" thickBot="1">
      <c r="B18" s="116"/>
      <c r="C18" s="99" t="s">
        <v>33</v>
      </c>
      <c r="D18" s="106"/>
      <c r="E18" s="109"/>
      <c r="G18" s="17" t="s">
        <v>34</v>
      </c>
    </row>
    <row r="19" spans="2:7" ht="24.95" customHeight="1" thickBot="1">
      <c r="B19" s="116"/>
      <c r="C19" s="100" t="s">
        <v>35</v>
      </c>
      <c r="D19" s="107"/>
      <c r="E19" s="110"/>
      <c r="G19" s="17" t="s">
        <v>36</v>
      </c>
    </row>
    <row r="20" spans="2:7" ht="30" customHeight="1" thickBot="1">
      <c r="B20" s="112"/>
      <c r="C20" s="10" t="s">
        <v>37</v>
      </c>
      <c r="D20" s="7" t="s">
        <v>9</v>
      </c>
      <c r="E20" s="11"/>
      <c r="G20" s="20"/>
    </row>
    <row r="21" spans="2:7" ht="24.95" customHeight="1" thickBot="1">
      <c r="B21" s="111" t="s">
        <v>38</v>
      </c>
      <c r="C21" s="10" t="s">
        <v>39</v>
      </c>
      <c r="D21" s="7" t="s">
        <v>40</v>
      </c>
      <c r="E21" s="6" t="s">
        <v>41</v>
      </c>
      <c r="G21" s="17" t="s">
        <v>34</v>
      </c>
    </row>
    <row r="22" spans="2:7" ht="24.95" customHeight="1" thickBot="1">
      <c r="B22" s="116"/>
      <c r="C22" s="99" t="s">
        <v>42</v>
      </c>
      <c r="D22" s="105" t="s">
        <v>40</v>
      </c>
      <c r="E22" s="113"/>
      <c r="G22" s="24"/>
    </row>
    <row r="23" spans="2:7" ht="24.95" customHeight="1" thickBot="1">
      <c r="B23" s="116"/>
      <c r="C23" s="99" t="s">
        <v>43</v>
      </c>
      <c r="D23" s="106"/>
      <c r="E23" s="114"/>
      <c r="G23" s="21">
        <f>+'RDL_II_relatorio_anualAnexo III'!F172</f>
        <v>148815</v>
      </c>
    </row>
    <row r="24" spans="2:7" ht="24.95" customHeight="1" thickBot="1">
      <c r="B24" s="116"/>
      <c r="C24" s="99" t="s">
        <v>44</v>
      </c>
      <c r="D24" s="106"/>
      <c r="E24" s="114"/>
      <c r="G24" s="21"/>
    </row>
    <row r="25" spans="2:7" ht="24.95" customHeight="1" thickBot="1">
      <c r="B25" s="116"/>
      <c r="C25" s="100" t="s">
        <v>45</v>
      </c>
      <c r="D25" s="107"/>
      <c r="E25" s="115"/>
      <c r="G25" s="21"/>
    </row>
    <row r="26" spans="2:7" ht="24.95" customHeight="1" thickBot="1">
      <c r="B26" s="116"/>
      <c r="C26" s="10" t="s">
        <v>46</v>
      </c>
      <c r="D26" s="7" t="s">
        <v>47</v>
      </c>
      <c r="E26" s="11"/>
      <c r="G26" s="65" t="s">
        <v>48</v>
      </c>
    </row>
    <row r="27" spans="2:7" ht="24.95" customHeight="1" thickBot="1">
      <c r="B27" s="116"/>
      <c r="C27" s="100" t="s">
        <v>49</v>
      </c>
      <c r="D27" s="7" t="s">
        <v>50</v>
      </c>
      <c r="E27" s="11"/>
      <c r="G27" s="21">
        <f>+'RDL_II_relatorio_anualAnexo III'!E172/1000</f>
        <v>4452.7063999999991</v>
      </c>
    </row>
    <row r="28" spans="2:7" ht="24.95" customHeight="1" thickBot="1">
      <c r="B28" s="116"/>
      <c r="C28" s="100" t="s">
        <v>51</v>
      </c>
      <c r="D28" s="7" t="s">
        <v>52</v>
      </c>
      <c r="E28" s="11"/>
      <c r="G28" s="21">
        <f>(ROUND(AVERAGE('RDL_II_relatorio_anualAnexo IV'!$O:$O),0)*G27)/1000</f>
        <v>307.23674159999996</v>
      </c>
    </row>
    <row r="29" spans="2:7" ht="30" customHeight="1" thickBot="1">
      <c r="B29" s="116"/>
      <c r="C29" s="8" t="s">
        <v>53</v>
      </c>
      <c r="D29" s="105" t="s">
        <v>9</v>
      </c>
      <c r="E29" s="108"/>
      <c r="G29" s="24"/>
    </row>
    <row r="30" spans="2:7" ht="24.95" customHeight="1" thickBot="1">
      <c r="B30" s="116"/>
      <c r="C30" s="99" t="s">
        <v>54</v>
      </c>
      <c r="D30" s="106"/>
      <c r="E30" s="109"/>
      <c r="G30" s="66" t="s">
        <v>55</v>
      </c>
    </row>
    <row r="31" spans="2:7" ht="24.95" customHeight="1" thickBot="1">
      <c r="B31" s="116"/>
      <c r="C31" s="99" t="s">
        <v>56</v>
      </c>
      <c r="D31" s="106"/>
      <c r="E31" s="109"/>
      <c r="G31" s="66" t="s">
        <v>55</v>
      </c>
    </row>
    <row r="32" spans="2:7" ht="24.95" customHeight="1" thickBot="1">
      <c r="B32" s="112"/>
      <c r="C32" s="100" t="s">
        <v>57</v>
      </c>
      <c r="D32" s="107"/>
      <c r="E32" s="110"/>
      <c r="G32" s="66" t="s">
        <v>55</v>
      </c>
    </row>
    <row r="33" spans="2:8" ht="24.95" customHeight="1" thickBot="1">
      <c r="B33" s="111" t="s">
        <v>58</v>
      </c>
      <c r="C33" s="10" t="s">
        <v>59</v>
      </c>
      <c r="D33" s="7" t="s">
        <v>40</v>
      </c>
      <c r="E33" s="11"/>
      <c r="G33" s="21">
        <f>+'RDL_II_relatorio_anualAnexo III'!G172</f>
        <v>1595835</v>
      </c>
    </row>
    <row r="34" spans="2:8" ht="24.95" customHeight="1" thickBot="1">
      <c r="B34" s="116"/>
      <c r="C34" s="10" t="s">
        <v>60</v>
      </c>
      <c r="D34" s="7" t="s">
        <v>61</v>
      </c>
      <c r="E34" s="11"/>
      <c r="G34" s="28">
        <f>(ROUND(AVERAGE('RDL_II_relatorio_anualAnexo IV'!O:O),0)*G33)/1000</f>
        <v>110112.61500000001</v>
      </c>
    </row>
    <row r="35" spans="2:8" ht="24.95" customHeight="1" thickBot="1">
      <c r="B35" s="116"/>
      <c r="C35" s="10" t="s">
        <v>62</v>
      </c>
      <c r="D35" s="7" t="s">
        <v>47</v>
      </c>
      <c r="E35" s="11"/>
      <c r="G35" s="25">
        <f>+G34/(G28*1000)</f>
        <v>0.35839663715532655</v>
      </c>
      <c r="H35" s="19"/>
    </row>
    <row r="36" spans="2:8" ht="24.95" customHeight="1" thickBot="1">
      <c r="B36" s="112"/>
      <c r="C36" s="10" t="s">
        <v>63</v>
      </c>
      <c r="D36" s="7" t="s">
        <v>47</v>
      </c>
      <c r="E36" s="11"/>
      <c r="G36" s="26">
        <v>0</v>
      </c>
    </row>
    <row r="37" spans="2:8" ht="24.95" customHeight="1" thickBot="1">
      <c r="B37" s="111" t="s">
        <v>64</v>
      </c>
      <c r="C37" s="8" t="s">
        <v>65</v>
      </c>
      <c r="D37" s="105" t="s">
        <v>40</v>
      </c>
      <c r="E37" s="108"/>
      <c r="G37" s="24"/>
    </row>
    <row r="38" spans="2:8" ht="24.95" customHeight="1" thickBot="1">
      <c r="B38" s="116"/>
      <c r="C38" s="99" t="s">
        <v>66</v>
      </c>
      <c r="D38" s="106"/>
      <c r="E38" s="109"/>
      <c r="G38" s="20" t="s">
        <v>67</v>
      </c>
    </row>
    <row r="39" spans="2:8" ht="24.95" customHeight="1" thickBot="1">
      <c r="B39" s="116"/>
      <c r="C39" s="99" t="s">
        <v>68</v>
      </c>
      <c r="D39" s="106"/>
      <c r="E39" s="109"/>
      <c r="G39" s="20" t="s">
        <v>67</v>
      </c>
    </row>
    <row r="40" spans="2:8" ht="24.95" customHeight="1" thickBot="1">
      <c r="B40" s="116"/>
      <c r="C40" s="99" t="s">
        <v>69</v>
      </c>
      <c r="D40" s="106"/>
      <c r="E40" s="109"/>
      <c r="G40" s="20" t="s">
        <v>67</v>
      </c>
    </row>
    <row r="41" spans="2:8" ht="24.95" customHeight="1" thickBot="1">
      <c r="B41" s="116"/>
      <c r="C41" s="100" t="s">
        <v>70</v>
      </c>
      <c r="D41" s="107"/>
      <c r="E41" s="110"/>
      <c r="G41" s="20" t="s">
        <v>67</v>
      </c>
    </row>
    <row r="42" spans="2:8" ht="24.95" customHeight="1" thickBot="1">
      <c r="B42" s="112"/>
      <c r="C42" s="10" t="s">
        <v>71</v>
      </c>
      <c r="D42" s="7" t="s">
        <v>72</v>
      </c>
      <c r="E42" s="11"/>
      <c r="G42" s="78">
        <f>ROUND(AVERAGE('RDL_II_relatorio_anualAnexo IV'!P:P),1)</f>
        <v>15.2</v>
      </c>
    </row>
    <row r="43" spans="2:8" ht="24.95" customHeight="1" thickBot="1">
      <c r="B43" s="111" t="s">
        <v>73</v>
      </c>
      <c r="C43" s="6" t="s">
        <v>74</v>
      </c>
      <c r="D43" s="7" t="s">
        <v>75</v>
      </c>
      <c r="E43" s="13" t="s">
        <v>76</v>
      </c>
      <c r="G43" s="28">
        <f>+('RDL_II_relatorio_anual_Anexo I'!D9+'RDL_II_relatorio_anual_Anexo I'!D16-'RDL_II_relatorio_anual_Anexo I'!D7)/1000</f>
        <v>9980.7991899999997</v>
      </c>
    </row>
    <row r="44" spans="2:8" ht="30" customHeight="1" thickBot="1">
      <c r="B44" s="116"/>
      <c r="C44" s="12" t="s">
        <v>77</v>
      </c>
      <c r="D44" s="105" t="s">
        <v>75</v>
      </c>
      <c r="E44" s="108"/>
      <c r="G44" s="20"/>
    </row>
    <row r="45" spans="2:8" ht="24.95" customHeight="1" thickBot="1">
      <c r="B45" s="116"/>
      <c r="C45" s="9" t="s">
        <v>78</v>
      </c>
      <c r="D45" s="106"/>
      <c r="E45" s="109"/>
      <c r="G45" s="20"/>
    </row>
    <row r="46" spans="2:8" ht="24.95" customHeight="1" thickBot="1">
      <c r="B46" s="116"/>
      <c r="C46" s="9" t="s">
        <v>79</v>
      </c>
      <c r="D46" s="106"/>
      <c r="E46" s="109"/>
      <c r="G46" s="20" t="s">
        <v>80</v>
      </c>
    </row>
    <row r="47" spans="2:8" ht="24.95" customHeight="1" thickBot="1">
      <c r="B47" s="116"/>
      <c r="C47" s="9" t="s">
        <v>81</v>
      </c>
      <c r="D47" s="106"/>
      <c r="E47" s="109"/>
      <c r="G47" s="20" t="s">
        <v>82</v>
      </c>
    </row>
    <row r="48" spans="2:8" ht="24.95" customHeight="1" thickBot="1">
      <c r="B48" s="116"/>
      <c r="C48" s="9" t="s">
        <v>83</v>
      </c>
      <c r="D48" s="106"/>
      <c r="E48" s="109"/>
      <c r="G48" s="20" t="s">
        <v>84</v>
      </c>
    </row>
    <row r="49" spans="2:7" ht="24.95" customHeight="1" thickBot="1">
      <c r="B49" s="116"/>
      <c r="C49" s="11" t="s">
        <v>85</v>
      </c>
      <c r="D49" s="107"/>
      <c r="E49" s="110"/>
      <c r="G49" s="20"/>
    </row>
    <row r="50" spans="2:7" ht="24.95" customHeight="1" thickBot="1">
      <c r="B50" s="116"/>
      <c r="C50" s="12" t="s">
        <v>86</v>
      </c>
      <c r="D50" s="105" t="s">
        <v>75</v>
      </c>
      <c r="E50" s="108"/>
      <c r="G50" s="20"/>
    </row>
    <row r="51" spans="2:7" ht="24.95" customHeight="1" thickBot="1">
      <c r="B51" s="116"/>
      <c r="C51" s="9" t="s">
        <v>87</v>
      </c>
      <c r="D51" s="106"/>
      <c r="E51" s="109"/>
      <c r="G51" s="20"/>
    </row>
    <row r="52" spans="2:7" ht="24.95" customHeight="1" thickBot="1">
      <c r="B52" s="112"/>
      <c r="C52" s="11" t="s">
        <v>88</v>
      </c>
      <c r="D52" s="107"/>
      <c r="E52" s="110"/>
      <c r="G52" s="20"/>
    </row>
    <row r="53" spans="2:7" ht="35.1" customHeight="1" thickBot="1">
      <c r="B53" s="111" t="s">
        <v>89</v>
      </c>
      <c r="C53" s="6" t="s">
        <v>90</v>
      </c>
      <c r="D53" s="7" t="s">
        <v>47</v>
      </c>
      <c r="E53" s="6" t="s">
        <v>91</v>
      </c>
      <c r="G53" s="64">
        <v>0.98</v>
      </c>
    </row>
    <row r="54" spans="2:7" ht="35.1" customHeight="1" thickBot="1">
      <c r="B54" s="116"/>
      <c r="C54" s="6" t="s">
        <v>92</v>
      </c>
      <c r="D54" s="7" t="s">
        <v>47</v>
      </c>
      <c r="E54" s="6" t="s">
        <v>93</v>
      </c>
      <c r="G54" s="64">
        <v>0.98</v>
      </c>
    </row>
    <row r="55" spans="2:7" ht="24.95" customHeight="1" thickBot="1">
      <c r="B55" s="116"/>
      <c r="C55" s="10" t="s">
        <v>94</v>
      </c>
      <c r="D55" s="7" t="s">
        <v>9</v>
      </c>
      <c r="E55" s="11"/>
      <c r="G55" s="67" t="s">
        <v>95</v>
      </c>
    </row>
    <row r="56" spans="2:7" ht="24.95" customHeight="1" thickBot="1">
      <c r="B56" s="116"/>
      <c r="C56" s="10" t="s">
        <v>96</v>
      </c>
      <c r="D56" s="7" t="s">
        <v>40</v>
      </c>
      <c r="E56" s="11"/>
      <c r="G56" s="20" t="s">
        <v>97</v>
      </c>
    </row>
    <row r="57" spans="2:7" ht="63" customHeight="1" thickBot="1">
      <c r="B57" s="116"/>
      <c r="C57" s="10" t="s">
        <v>98</v>
      </c>
      <c r="D57" s="7" t="s">
        <v>9</v>
      </c>
      <c r="E57" s="11"/>
      <c r="G57" s="20" t="s">
        <v>99</v>
      </c>
    </row>
    <row r="58" spans="2:7" ht="24.95" customHeight="1" thickBot="1">
      <c r="B58" s="116"/>
      <c r="C58" s="10" t="s">
        <v>100</v>
      </c>
      <c r="D58" s="7" t="s">
        <v>40</v>
      </c>
      <c r="E58" s="11"/>
      <c r="G58" s="20" t="s">
        <v>101</v>
      </c>
    </row>
    <row r="59" spans="2:7" ht="24.95" customHeight="1" thickBot="1">
      <c r="B59" s="112"/>
      <c r="C59" s="10" t="s">
        <v>102</v>
      </c>
      <c r="D59" s="7" t="s">
        <v>40</v>
      </c>
      <c r="E59" s="11"/>
      <c r="G59" s="21">
        <v>0</v>
      </c>
    </row>
    <row r="60" spans="2:7" ht="30" customHeight="1" thickBot="1">
      <c r="B60" s="111" t="s">
        <v>103</v>
      </c>
      <c r="C60" s="10" t="s">
        <v>104</v>
      </c>
      <c r="D60" s="7" t="s">
        <v>105</v>
      </c>
      <c r="E60" s="11"/>
      <c r="G60" s="20">
        <f>+'RDL_II_relatorio_anualAnexo III'!D179</f>
        <v>3658.8695665499995</v>
      </c>
    </row>
    <row r="61" spans="2:7" ht="26.25" customHeight="1" thickBot="1">
      <c r="B61" s="112"/>
      <c r="C61" s="6" t="s">
        <v>106</v>
      </c>
      <c r="D61" s="13" t="s">
        <v>107</v>
      </c>
      <c r="E61" s="11"/>
      <c r="G61" s="21">
        <f>+'RDL_II_relatorio_anualAnexo III'!D178</f>
        <v>1379555</v>
      </c>
    </row>
    <row r="62" spans="2:7" ht="8.1" customHeight="1" thickBot="1">
      <c r="B62" s="1"/>
      <c r="C62" s="1"/>
      <c r="D62" s="2"/>
      <c r="E62" s="1"/>
    </row>
    <row r="63" spans="2:7" ht="60" customHeight="1" thickBot="1">
      <c r="B63" s="117" t="s">
        <v>108</v>
      </c>
      <c r="C63" s="118"/>
      <c r="D63" s="118"/>
      <c r="E63" s="119"/>
    </row>
  </sheetData>
  <mergeCells count="24">
    <mergeCell ref="B63:E63"/>
    <mergeCell ref="B21:B32"/>
    <mergeCell ref="B33:B36"/>
    <mergeCell ref="B37:B42"/>
    <mergeCell ref="B43:B52"/>
    <mergeCell ref="B53:B59"/>
    <mergeCell ref="D44:D49"/>
    <mergeCell ref="E44:E49"/>
    <mergeCell ref="D50:D52"/>
    <mergeCell ref="E50:E52"/>
    <mergeCell ref="D29:D32"/>
    <mergeCell ref="E29:E32"/>
    <mergeCell ref="D37:D41"/>
    <mergeCell ref="E37:E41"/>
    <mergeCell ref="B1:E1"/>
    <mergeCell ref="B2:E2"/>
    <mergeCell ref="D8:D16"/>
    <mergeCell ref="E8:E16"/>
    <mergeCell ref="B60:B61"/>
    <mergeCell ref="D17:D19"/>
    <mergeCell ref="E17:E19"/>
    <mergeCell ref="D22:D25"/>
    <mergeCell ref="E22:E25"/>
    <mergeCell ref="B5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8D11-F56E-4110-AC36-0B4494D98103}">
  <dimension ref="A2:D26"/>
  <sheetViews>
    <sheetView showGridLines="0" zoomScaleNormal="100" workbookViewId="0">
      <selection activeCell="D54" sqref="D54"/>
    </sheetView>
  </sheetViews>
  <sheetFormatPr defaultRowHeight="12"/>
  <cols>
    <col min="1" max="1" width="9.140625" style="22"/>
    <col min="2" max="2" width="49.7109375" style="22" bestFit="1" customWidth="1"/>
    <col min="3" max="3" width="9.140625" style="22"/>
    <col min="4" max="4" width="10.42578125" style="22" bestFit="1" customWidth="1"/>
    <col min="5" max="16384" width="9.140625" style="22"/>
  </cols>
  <sheetData>
    <row r="2" spans="1:4" ht="12.75" thickBot="1">
      <c r="B2" s="69"/>
    </row>
    <row r="3" spans="1:4" ht="24.75" thickBot="1">
      <c r="B3" s="30" t="s">
        <v>109</v>
      </c>
      <c r="C3" s="79" t="s">
        <v>110</v>
      </c>
      <c r="D3" s="80" t="s">
        <v>111</v>
      </c>
    </row>
    <row r="4" spans="1:4">
      <c r="A4" s="120" t="s">
        <v>112</v>
      </c>
      <c r="B4" s="31" t="s">
        <v>113</v>
      </c>
      <c r="C4" s="29" t="s">
        <v>114</v>
      </c>
      <c r="D4" s="32">
        <v>0</v>
      </c>
    </row>
    <row r="5" spans="1:4" ht="15" customHeight="1">
      <c r="A5" s="121"/>
      <c r="B5" s="33" t="s">
        <v>115</v>
      </c>
      <c r="C5" s="27" t="s">
        <v>114</v>
      </c>
      <c r="D5" s="32">
        <v>431740.68349059997</v>
      </c>
    </row>
    <row r="6" spans="1:4" ht="15" customHeight="1">
      <c r="A6" s="121"/>
      <c r="B6" s="33" t="s">
        <v>116</v>
      </c>
      <c r="C6" s="27" t="s">
        <v>114</v>
      </c>
      <c r="D6" s="32">
        <v>650486.18000000005</v>
      </c>
    </row>
    <row r="7" spans="1:4" ht="15.75" customHeight="1" thickBot="1">
      <c r="A7" s="122"/>
      <c r="B7" s="68" t="s">
        <v>117</v>
      </c>
      <c r="C7" s="27" t="s">
        <v>114</v>
      </c>
      <c r="D7" s="32">
        <v>34456.75</v>
      </c>
    </row>
    <row r="8" spans="1:4" ht="12.75" thickBot="1">
      <c r="A8" s="37" t="s">
        <v>118</v>
      </c>
      <c r="B8" s="73"/>
      <c r="C8" s="74"/>
      <c r="D8" s="75"/>
    </row>
    <row r="9" spans="1:4" ht="12.75" thickBot="1">
      <c r="B9" s="70" t="s">
        <v>119</v>
      </c>
      <c r="C9" s="71" t="s">
        <v>114</v>
      </c>
      <c r="D9" s="72">
        <f>SUM(D4:D8)</f>
        <v>1116683.6134906001</v>
      </c>
    </row>
    <row r="11" spans="1:4" ht="12.75" thickBot="1">
      <c r="B11" s="69"/>
    </row>
    <row r="12" spans="1:4" ht="12.75" thickBot="1">
      <c r="B12" s="30" t="s">
        <v>120</v>
      </c>
      <c r="C12" s="79" t="s">
        <v>110</v>
      </c>
      <c r="D12" s="80" t="s">
        <v>121</v>
      </c>
    </row>
    <row r="13" spans="1:4">
      <c r="B13" s="33" t="s">
        <v>122</v>
      </c>
      <c r="C13" s="27" t="s">
        <v>114</v>
      </c>
      <c r="D13" s="32">
        <v>3854459.3523584595</v>
      </c>
    </row>
    <row r="14" spans="1:4">
      <c r="B14" s="33" t="s">
        <v>123</v>
      </c>
      <c r="C14" s="27" t="s">
        <v>114</v>
      </c>
      <c r="D14" s="32">
        <v>5021540.9741509398</v>
      </c>
    </row>
    <row r="15" spans="1:4">
      <c r="B15" s="33" t="s">
        <v>124</v>
      </c>
      <c r="C15" s="27" t="s">
        <v>114</v>
      </c>
      <c r="D15" s="97">
        <v>22572</v>
      </c>
    </row>
    <row r="16" spans="1:4" ht="12.75" thickBot="1">
      <c r="B16" s="34" t="s">
        <v>125</v>
      </c>
      <c r="C16" s="35" t="s">
        <v>114</v>
      </c>
      <c r="D16" s="36">
        <f>SUM(D13:D15)</f>
        <v>8898572.3265093993</v>
      </c>
    </row>
    <row r="18" spans="2:4">
      <c r="D18" s="88"/>
    </row>
    <row r="20" spans="2:4" ht="12.75" thickBot="1"/>
    <row r="21" spans="2:4" ht="12.75" thickBot="1">
      <c r="B21" s="30" t="s">
        <v>126</v>
      </c>
      <c r="C21" s="79" t="s">
        <v>110</v>
      </c>
      <c r="D21" s="80" t="s">
        <v>121</v>
      </c>
    </row>
    <row r="22" spans="2:4">
      <c r="B22" s="33" t="s">
        <v>127</v>
      </c>
      <c r="C22" s="27" t="s">
        <v>114</v>
      </c>
      <c r="D22" s="32">
        <v>303115.8</v>
      </c>
    </row>
    <row r="24" spans="2:4">
      <c r="D24" s="88"/>
    </row>
    <row r="25" spans="2:4">
      <c r="D25" s="59"/>
    </row>
    <row r="26" spans="2:4">
      <c r="D26" s="59"/>
    </row>
  </sheetData>
  <mergeCells count="1">
    <mergeCell ref="A4:A7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Header>&amp;C&amp;F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A351-B5EF-4841-B026-B371DF5FF77E}">
  <dimension ref="B2:E21"/>
  <sheetViews>
    <sheetView showGridLines="0" zoomScaleNormal="100" workbookViewId="0">
      <selection activeCell="J9" sqref="J9"/>
    </sheetView>
  </sheetViews>
  <sheetFormatPr defaultRowHeight="12"/>
  <cols>
    <col min="1" max="1" width="3" style="22" customWidth="1"/>
    <col min="2" max="2" width="53.5703125" style="22" customWidth="1"/>
    <col min="3" max="3" width="9.28515625" style="22" hidden="1" customWidth="1"/>
    <col min="4" max="4" width="9.140625" style="22" hidden="1" customWidth="1"/>
    <col min="5" max="5" width="10" style="22" customWidth="1"/>
    <col min="6" max="16384" width="9.140625" style="22"/>
  </cols>
  <sheetData>
    <row r="2" spans="2:5" ht="12.75" thickBot="1">
      <c r="B2" s="38" t="s">
        <v>128</v>
      </c>
    </row>
    <row r="3" spans="2:5" ht="155.25" customHeight="1" thickBot="1">
      <c r="B3" s="39" t="s">
        <v>129</v>
      </c>
      <c r="C3" s="40"/>
      <c r="D3" s="40"/>
      <c r="E3" s="40" t="s">
        <v>130</v>
      </c>
    </row>
    <row r="4" spans="2:5" ht="12.75" thickBot="1">
      <c r="B4" s="41" t="s">
        <v>131</v>
      </c>
      <c r="C4" s="42"/>
      <c r="D4" s="42"/>
      <c r="E4" s="42">
        <v>21</v>
      </c>
    </row>
    <row r="5" spans="2:5" ht="12.75" thickBot="1">
      <c r="B5" s="41" t="s">
        <v>132</v>
      </c>
      <c r="C5" s="42"/>
      <c r="D5" s="42"/>
      <c r="E5" s="42">
        <v>0</v>
      </c>
    </row>
    <row r="6" spans="2:5" ht="12.75" thickBot="1">
      <c r="B6" s="41" t="s">
        <v>133</v>
      </c>
      <c r="C6" s="42"/>
      <c r="D6" s="42"/>
      <c r="E6" s="42">
        <v>0</v>
      </c>
    </row>
    <row r="7" spans="2:5" ht="12.75" thickBot="1">
      <c r="B7" s="41" t="s">
        <v>134</v>
      </c>
      <c r="C7" s="42"/>
      <c r="D7" s="42"/>
      <c r="E7" s="42">
        <v>41</v>
      </c>
    </row>
    <row r="8" spans="2:5" ht="12.75" thickBot="1">
      <c r="B8" s="41" t="s">
        <v>135</v>
      </c>
      <c r="C8" s="42"/>
      <c r="D8" s="42"/>
      <c r="E8" s="42">
        <v>0</v>
      </c>
    </row>
    <row r="9" spans="2:5" ht="12.75" thickBot="1">
      <c r="B9" s="41" t="s">
        <v>136</v>
      </c>
      <c r="C9" s="42"/>
      <c r="D9" s="42"/>
      <c r="E9" s="42">
        <v>18</v>
      </c>
    </row>
    <row r="10" spans="2:5" ht="12.75" thickBot="1">
      <c r="B10" s="41" t="s">
        <v>137</v>
      </c>
      <c r="C10" s="42"/>
      <c r="D10" s="42"/>
      <c r="E10" s="42">
        <v>0</v>
      </c>
    </row>
    <row r="11" spans="2:5" ht="12.75" thickBot="1">
      <c r="B11" s="41" t="s">
        <v>138</v>
      </c>
      <c r="C11" s="42"/>
      <c r="D11" s="42"/>
      <c r="E11" s="42">
        <v>14</v>
      </c>
    </row>
    <row r="12" spans="2:5" ht="12.75" thickBot="1">
      <c r="B12" s="41" t="s">
        <v>139</v>
      </c>
      <c r="C12" s="42"/>
      <c r="D12" s="42"/>
      <c r="E12" s="42">
        <v>0</v>
      </c>
    </row>
    <row r="13" spans="2:5" ht="12.75" thickBot="1">
      <c r="B13" s="41" t="s">
        <v>140</v>
      </c>
      <c r="C13" s="42"/>
      <c r="D13" s="42"/>
      <c r="E13" s="42">
        <v>0</v>
      </c>
    </row>
    <row r="14" spans="2:5" ht="12.75" thickBot="1">
      <c r="B14" s="41" t="s">
        <v>141</v>
      </c>
      <c r="C14" s="42"/>
      <c r="D14" s="42"/>
      <c r="E14" s="42">
        <v>0</v>
      </c>
    </row>
    <row r="15" spans="2:5" ht="12.75" thickBot="1">
      <c r="B15" s="41" t="s">
        <v>142</v>
      </c>
      <c r="C15" s="42"/>
      <c r="D15" s="42"/>
      <c r="E15" s="42">
        <v>0</v>
      </c>
    </row>
    <row r="16" spans="2:5" ht="12.75" thickBot="1">
      <c r="B16" s="41" t="s">
        <v>143</v>
      </c>
      <c r="C16" s="42"/>
      <c r="D16" s="42"/>
      <c r="E16" s="42">
        <v>4</v>
      </c>
    </row>
    <row r="17" spans="2:5" ht="12.75" thickBot="1">
      <c r="B17" s="41" t="s">
        <v>144</v>
      </c>
      <c r="C17" s="42"/>
      <c r="D17" s="42"/>
      <c r="E17" s="42">
        <v>0</v>
      </c>
    </row>
    <row r="18" spans="2:5" ht="12.75" thickBot="1">
      <c r="B18" s="41" t="s">
        <v>145</v>
      </c>
      <c r="C18" s="42"/>
      <c r="D18" s="42"/>
      <c r="E18" s="42">
        <v>1</v>
      </c>
    </row>
    <row r="19" spans="2:5" ht="12.75" thickBot="1">
      <c r="B19" s="41" t="s">
        <v>146</v>
      </c>
      <c r="C19" s="42"/>
      <c r="D19" s="42"/>
      <c r="E19" s="42">
        <v>0</v>
      </c>
    </row>
    <row r="20" spans="2:5" ht="12.75" thickBot="1">
      <c r="B20" s="43" t="s">
        <v>147</v>
      </c>
      <c r="C20" s="44"/>
      <c r="D20" s="44"/>
      <c r="E20" s="44">
        <v>11</v>
      </c>
    </row>
    <row r="21" spans="2:5" ht="12.75" thickBot="1">
      <c r="B21" s="45" t="s">
        <v>121</v>
      </c>
      <c r="C21" s="46"/>
      <c r="D21" s="46"/>
      <c r="E21" s="46">
        <f t="shared" ref="E21" si="0">SUM(E4:E20)</f>
        <v>110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1EC86-41D8-4DE7-8E0A-9A13D8DC05C0}">
  <dimension ref="A2:H184"/>
  <sheetViews>
    <sheetView showGridLines="0" zoomScaleNormal="100" workbookViewId="0">
      <selection activeCell="E22" sqref="E22"/>
    </sheetView>
  </sheetViews>
  <sheetFormatPr defaultRowHeight="12"/>
  <cols>
    <col min="1" max="1" width="9.28515625" style="22" bestFit="1" customWidth="1"/>
    <col min="2" max="2" width="61.5703125" style="22" bestFit="1" customWidth="1"/>
    <col min="3" max="3" width="21.7109375" style="22" bestFit="1" customWidth="1"/>
    <col min="4" max="4" width="16.7109375" style="22" bestFit="1" customWidth="1"/>
    <col min="5" max="5" width="16.7109375" style="22" customWidth="1"/>
    <col min="6" max="8" width="10.7109375" style="22" bestFit="1" customWidth="1"/>
    <col min="9" max="16384" width="9.140625" style="22"/>
  </cols>
  <sheetData>
    <row r="2" spans="1:8">
      <c r="A2" s="47" t="s">
        <v>148</v>
      </c>
      <c r="B2" s="48" t="s">
        <v>149</v>
      </c>
      <c r="C2" s="49" t="s">
        <v>150</v>
      </c>
      <c r="D2" s="50" t="s">
        <v>151</v>
      </c>
      <c r="E2" s="50" t="s">
        <v>152</v>
      </c>
      <c r="F2" s="50" t="s">
        <v>153</v>
      </c>
      <c r="G2" s="50" t="s">
        <v>154</v>
      </c>
      <c r="H2" s="50" t="s">
        <v>155</v>
      </c>
    </row>
    <row r="3" spans="1:8">
      <c r="A3" s="51">
        <v>110</v>
      </c>
      <c r="B3" s="52" t="s">
        <v>156</v>
      </c>
      <c r="C3" s="51" t="s">
        <v>157</v>
      </c>
      <c r="D3" s="53">
        <v>11153</v>
      </c>
      <c r="E3" s="53">
        <v>13354.4</v>
      </c>
      <c r="F3" s="54">
        <v>587</v>
      </c>
      <c r="G3" s="54">
        <v>3187</v>
      </c>
      <c r="H3" s="54">
        <v>35908</v>
      </c>
    </row>
    <row r="4" spans="1:8">
      <c r="A4" s="51">
        <v>111</v>
      </c>
      <c r="B4" s="55" t="s">
        <v>158</v>
      </c>
      <c r="C4" s="51" t="s">
        <v>157</v>
      </c>
      <c r="D4" s="53">
        <v>2744</v>
      </c>
      <c r="E4" s="53">
        <v>5279.9</v>
      </c>
      <c r="F4" s="54">
        <v>196</v>
      </c>
      <c r="G4" s="54">
        <v>53</v>
      </c>
      <c r="H4" s="54">
        <v>1133</v>
      </c>
    </row>
    <row r="5" spans="1:8">
      <c r="A5" s="51">
        <v>159</v>
      </c>
      <c r="B5" s="55" t="s">
        <v>159</v>
      </c>
      <c r="C5" s="51" t="s">
        <v>160</v>
      </c>
      <c r="D5" s="53">
        <v>3541</v>
      </c>
      <c r="E5" s="53">
        <v>5744</v>
      </c>
      <c r="F5" s="54">
        <v>269</v>
      </c>
      <c r="G5" s="54">
        <v>8593</v>
      </c>
      <c r="H5" s="54">
        <v>106017</v>
      </c>
    </row>
    <row r="6" spans="1:8">
      <c r="A6" s="51">
        <v>199</v>
      </c>
      <c r="B6" s="55" t="s">
        <v>161</v>
      </c>
      <c r="C6" s="51" t="s">
        <v>162</v>
      </c>
      <c r="D6" s="53">
        <v>16347</v>
      </c>
      <c r="E6" s="53">
        <v>20777.099999999999</v>
      </c>
      <c r="F6" s="54">
        <v>907</v>
      </c>
      <c r="G6" s="54">
        <v>7088</v>
      </c>
      <c r="H6" s="54">
        <v>106144</v>
      </c>
    </row>
    <row r="7" spans="1:8">
      <c r="A7" s="51">
        <v>201</v>
      </c>
      <c r="B7" s="55" t="s">
        <v>163</v>
      </c>
      <c r="C7" s="51" t="s">
        <v>162</v>
      </c>
      <c r="D7" s="53">
        <v>35902</v>
      </c>
      <c r="E7" s="53">
        <v>51332</v>
      </c>
      <c r="F7" s="54">
        <v>1685</v>
      </c>
      <c r="G7" s="54">
        <v>30447</v>
      </c>
      <c r="H7" s="54">
        <v>447047</v>
      </c>
    </row>
    <row r="8" spans="1:8">
      <c r="A8" s="51">
        <v>236</v>
      </c>
      <c r="B8" s="55" t="s">
        <v>164</v>
      </c>
      <c r="C8" s="51" t="s">
        <v>162</v>
      </c>
      <c r="D8" s="53">
        <v>177582</v>
      </c>
      <c r="E8" s="53">
        <v>205318.39999999999</v>
      </c>
      <c r="F8" s="54">
        <v>3464</v>
      </c>
      <c r="G8" s="54">
        <v>99116</v>
      </c>
      <c r="H8" s="54">
        <v>1465894</v>
      </c>
    </row>
    <row r="9" spans="1:8">
      <c r="A9" s="51">
        <v>269</v>
      </c>
      <c r="B9" s="55" t="s">
        <v>165</v>
      </c>
      <c r="C9" s="51" t="s">
        <v>160</v>
      </c>
      <c r="D9" s="53">
        <v>25047</v>
      </c>
      <c r="E9" s="53">
        <v>28891.200000000001</v>
      </c>
      <c r="F9" s="54">
        <v>1428</v>
      </c>
      <c r="G9" s="54">
        <v>13052</v>
      </c>
      <c r="H9" s="54">
        <v>173487</v>
      </c>
    </row>
    <row r="10" spans="1:8">
      <c r="A10" s="51">
        <v>270</v>
      </c>
      <c r="B10" s="55" t="s">
        <v>166</v>
      </c>
      <c r="C10" s="51" t="s">
        <v>157</v>
      </c>
      <c r="D10" s="53">
        <v>28084</v>
      </c>
      <c r="E10" s="53">
        <v>32775.1</v>
      </c>
      <c r="F10" s="54">
        <v>1253</v>
      </c>
      <c r="G10" s="54">
        <v>13396</v>
      </c>
      <c r="H10" s="54">
        <v>191286</v>
      </c>
    </row>
    <row r="11" spans="1:8">
      <c r="A11" s="51">
        <v>274</v>
      </c>
      <c r="B11" s="55" t="s">
        <v>167</v>
      </c>
      <c r="C11" s="51" t="s">
        <v>157</v>
      </c>
      <c r="D11" s="53">
        <v>35215</v>
      </c>
      <c r="E11" s="53">
        <v>50511.7</v>
      </c>
      <c r="F11" s="54">
        <v>1541</v>
      </c>
      <c r="G11" s="54">
        <v>13325</v>
      </c>
      <c r="H11" s="54">
        <v>183106</v>
      </c>
    </row>
    <row r="12" spans="1:8">
      <c r="A12" s="51">
        <v>276</v>
      </c>
      <c r="B12" s="55" t="s">
        <v>168</v>
      </c>
      <c r="C12" s="51" t="s">
        <v>162</v>
      </c>
      <c r="D12" s="53">
        <v>82063</v>
      </c>
      <c r="E12" s="53">
        <v>94614.6</v>
      </c>
      <c r="F12" s="54">
        <v>1496</v>
      </c>
      <c r="G12" s="54">
        <v>42135</v>
      </c>
      <c r="H12" s="54">
        <v>645736</v>
      </c>
    </row>
    <row r="13" spans="1:8">
      <c r="A13" s="51">
        <v>278</v>
      </c>
      <c r="B13" s="55" t="s">
        <v>169</v>
      </c>
      <c r="C13" s="51" t="s">
        <v>157</v>
      </c>
      <c r="D13" s="53">
        <v>17952</v>
      </c>
      <c r="E13" s="53">
        <v>26450.9</v>
      </c>
      <c r="F13" s="54">
        <v>954</v>
      </c>
      <c r="G13" s="54">
        <v>19937</v>
      </c>
      <c r="H13" s="54">
        <v>251858</v>
      </c>
    </row>
    <row r="14" spans="1:8">
      <c r="A14" s="51">
        <v>282</v>
      </c>
      <c r="B14" s="55" t="s">
        <v>170</v>
      </c>
      <c r="C14" s="51" t="s">
        <v>157</v>
      </c>
      <c r="D14" s="53">
        <v>28397</v>
      </c>
      <c r="E14" s="53">
        <v>34963.599999999999</v>
      </c>
      <c r="F14" s="54">
        <v>1493</v>
      </c>
      <c r="G14" s="54">
        <v>8262</v>
      </c>
      <c r="H14" s="54">
        <v>111863</v>
      </c>
    </row>
    <row r="15" spans="1:8">
      <c r="A15" s="51">
        <v>300</v>
      </c>
      <c r="B15" s="55" t="s">
        <v>171</v>
      </c>
      <c r="C15" s="51" t="s">
        <v>162</v>
      </c>
      <c r="D15" s="53">
        <v>62582</v>
      </c>
      <c r="E15" s="53">
        <v>77401.8</v>
      </c>
      <c r="F15" s="54">
        <v>2496</v>
      </c>
      <c r="G15" s="54">
        <v>21197</v>
      </c>
      <c r="H15" s="54">
        <v>495363</v>
      </c>
    </row>
    <row r="16" spans="1:8">
      <c r="A16" s="51">
        <v>364</v>
      </c>
      <c r="B16" s="55" t="s">
        <v>172</v>
      </c>
      <c r="C16" s="51" t="s">
        <v>160</v>
      </c>
      <c r="D16" s="53">
        <v>11362</v>
      </c>
      <c r="E16" s="53">
        <v>20403</v>
      </c>
      <c r="F16" s="54">
        <v>664</v>
      </c>
      <c r="G16" s="54">
        <v>8240</v>
      </c>
      <c r="H16" s="54">
        <v>105320</v>
      </c>
    </row>
    <row r="17" spans="1:8">
      <c r="A17" s="51">
        <v>458</v>
      </c>
      <c r="B17" s="55" t="s">
        <v>173</v>
      </c>
      <c r="C17" s="51" t="s">
        <v>157</v>
      </c>
      <c r="D17" s="53">
        <v>37413</v>
      </c>
      <c r="E17" s="53">
        <v>42302.5</v>
      </c>
      <c r="F17" s="54">
        <v>2495</v>
      </c>
      <c r="G17" s="54">
        <v>16472</v>
      </c>
      <c r="H17" s="54">
        <v>222698</v>
      </c>
    </row>
    <row r="18" spans="1:8">
      <c r="A18" s="51">
        <v>483</v>
      </c>
      <c r="B18" s="55" t="s">
        <v>174</v>
      </c>
      <c r="C18" s="51" t="s">
        <v>162</v>
      </c>
      <c r="D18" s="53">
        <v>13600</v>
      </c>
      <c r="E18" s="53">
        <v>16581.8</v>
      </c>
      <c r="F18" s="54">
        <v>340</v>
      </c>
      <c r="G18" s="54">
        <v>3530</v>
      </c>
      <c r="H18" s="54">
        <v>75479</v>
      </c>
    </row>
    <row r="19" spans="1:8">
      <c r="A19" s="51">
        <v>527</v>
      </c>
      <c r="B19" s="55" t="s">
        <v>175</v>
      </c>
      <c r="C19" s="51" t="s">
        <v>160</v>
      </c>
      <c r="D19" s="53">
        <v>4319</v>
      </c>
      <c r="E19" s="53">
        <v>8431.2999999999993</v>
      </c>
      <c r="F19" s="54">
        <v>301</v>
      </c>
      <c r="G19" s="54">
        <v>5059</v>
      </c>
      <c r="H19" s="54">
        <v>69383</v>
      </c>
    </row>
    <row r="20" spans="1:8">
      <c r="A20" s="51">
        <v>530</v>
      </c>
      <c r="B20" s="55" t="s">
        <v>176</v>
      </c>
      <c r="C20" s="51" t="s">
        <v>162</v>
      </c>
      <c r="D20" s="53">
        <v>888</v>
      </c>
      <c r="E20" s="53">
        <v>1053</v>
      </c>
      <c r="F20" s="54">
        <v>74</v>
      </c>
      <c r="G20" s="54">
        <v>3145</v>
      </c>
      <c r="H20" s="54">
        <v>42000</v>
      </c>
    </row>
    <row r="21" spans="1:8">
      <c r="A21" s="51">
        <v>534</v>
      </c>
      <c r="B21" s="55" t="s">
        <v>177</v>
      </c>
      <c r="C21" s="51" t="s">
        <v>160</v>
      </c>
      <c r="D21" s="53">
        <v>27242</v>
      </c>
      <c r="E21" s="53">
        <v>37555.699999999997</v>
      </c>
      <c r="F21" s="54">
        <v>943</v>
      </c>
      <c r="G21" s="54">
        <v>9618</v>
      </c>
      <c r="H21" s="54">
        <v>144569</v>
      </c>
    </row>
    <row r="22" spans="1:8">
      <c r="A22" s="51">
        <v>535</v>
      </c>
      <c r="B22" s="55" t="s">
        <v>178</v>
      </c>
      <c r="C22" s="51" t="s">
        <v>160</v>
      </c>
      <c r="D22" s="53">
        <v>1585</v>
      </c>
      <c r="E22" s="53">
        <v>2479.6</v>
      </c>
      <c r="F22" s="54">
        <v>249</v>
      </c>
      <c r="G22" s="54">
        <v>548</v>
      </c>
      <c r="H22" s="54">
        <v>7790</v>
      </c>
    </row>
    <row r="23" spans="1:8">
      <c r="A23" s="51">
        <v>536</v>
      </c>
      <c r="B23" s="55" t="s">
        <v>179</v>
      </c>
      <c r="C23" s="51" t="s">
        <v>160</v>
      </c>
      <c r="D23" s="53">
        <v>27564</v>
      </c>
      <c r="E23" s="53">
        <v>38374.300000000003</v>
      </c>
      <c r="F23" s="54">
        <v>1785</v>
      </c>
      <c r="G23" s="54">
        <v>15971</v>
      </c>
      <c r="H23" s="54">
        <v>231965</v>
      </c>
    </row>
    <row r="24" spans="1:8">
      <c r="A24" s="51">
        <v>538</v>
      </c>
      <c r="B24" s="55" t="s">
        <v>180</v>
      </c>
      <c r="C24" s="51" t="s">
        <v>157</v>
      </c>
      <c r="D24" s="53">
        <v>1918</v>
      </c>
      <c r="E24" s="53">
        <v>3112.5</v>
      </c>
      <c r="F24" s="54">
        <v>137</v>
      </c>
      <c r="G24" s="54">
        <v>41</v>
      </c>
      <c r="H24" s="54">
        <v>664</v>
      </c>
    </row>
    <row r="25" spans="1:8">
      <c r="A25" s="51">
        <v>540</v>
      </c>
      <c r="B25" s="55" t="s">
        <v>181</v>
      </c>
      <c r="C25" s="51" t="s">
        <v>157</v>
      </c>
      <c r="D25" s="53">
        <v>14394</v>
      </c>
      <c r="E25" s="53">
        <v>19603.3</v>
      </c>
      <c r="F25" s="54">
        <v>1409</v>
      </c>
      <c r="G25" s="54">
        <v>5396</v>
      </c>
      <c r="H25" s="54">
        <v>71622</v>
      </c>
    </row>
    <row r="26" spans="1:8">
      <c r="A26" s="51">
        <v>567</v>
      </c>
      <c r="B26" s="55" t="s">
        <v>182</v>
      </c>
      <c r="C26" s="51" t="s">
        <v>160</v>
      </c>
      <c r="D26" s="53">
        <v>6669</v>
      </c>
      <c r="E26" s="53">
        <v>11465.8</v>
      </c>
      <c r="F26" s="54">
        <v>541</v>
      </c>
      <c r="G26" s="54">
        <v>5475</v>
      </c>
      <c r="H26" s="54">
        <v>64735</v>
      </c>
    </row>
    <row r="27" spans="1:8">
      <c r="A27" s="51">
        <v>569</v>
      </c>
      <c r="B27" s="55" t="s">
        <v>183</v>
      </c>
      <c r="C27" s="51" t="s">
        <v>162</v>
      </c>
      <c r="D27" s="53">
        <v>10590</v>
      </c>
      <c r="E27" s="53">
        <v>11915.2</v>
      </c>
      <c r="F27" s="54">
        <v>353</v>
      </c>
      <c r="G27" s="54">
        <v>9219</v>
      </c>
      <c r="H27" s="54">
        <v>166279</v>
      </c>
    </row>
    <row r="28" spans="1:8">
      <c r="A28" s="51">
        <v>571</v>
      </c>
      <c r="B28" s="55" t="s">
        <v>184</v>
      </c>
      <c r="C28" s="51" t="s">
        <v>160</v>
      </c>
      <c r="D28" s="53">
        <v>28342</v>
      </c>
      <c r="E28" s="53">
        <v>44760.800000000003</v>
      </c>
      <c r="F28" s="54">
        <v>1834</v>
      </c>
      <c r="G28" s="54">
        <v>21293</v>
      </c>
      <c r="H28" s="54">
        <v>283221</v>
      </c>
    </row>
    <row r="29" spans="1:8">
      <c r="A29" s="51">
        <v>591</v>
      </c>
      <c r="B29" s="55" t="s">
        <v>185</v>
      </c>
      <c r="C29" s="51" t="s">
        <v>160</v>
      </c>
      <c r="D29" s="53">
        <v>13076</v>
      </c>
      <c r="E29" s="53">
        <v>19318.5</v>
      </c>
      <c r="F29" s="54">
        <v>740</v>
      </c>
      <c r="G29" s="54">
        <v>2652</v>
      </c>
      <c r="H29" s="54">
        <v>34920</v>
      </c>
    </row>
    <row r="30" spans="1:8">
      <c r="A30" s="51">
        <v>593</v>
      </c>
      <c r="B30" s="55" t="s">
        <v>186</v>
      </c>
      <c r="C30" s="51" t="s">
        <v>157</v>
      </c>
      <c r="D30" s="53">
        <v>4320</v>
      </c>
      <c r="E30" s="53">
        <v>8282.4</v>
      </c>
      <c r="F30" s="54">
        <v>360</v>
      </c>
      <c r="G30" s="54">
        <v>472</v>
      </c>
      <c r="H30" s="54">
        <v>7284</v>
      </c>
    </row>
    <row r="31" spans="1:8">
      <c r="A31" s="51">
        <v>596</v>
      </c>
      <c r="B31" s="55" t="s">
        <v>187</v>
      </c>
      <c r="C31" s="51" t="s">
        <v>157</v>
      </c>
      <c r="D31" s="53">
        <v>1750</v>
      </c>
      <c r="E31" s="53">
        <v>4505.8999999999996</v>
      </c>
      <c r="F31" s="54">
        <v>175</v>
      </c>
      <c r="G31" s="54">
        <v>2742</v>
      </c>
      <c r="H31" s="54">
        <v>34887</v>
      </c>
    </row>
    <row r="32" spans="1:8">
      <c r="A32" s="51">
        <v>597</v>
      </c>
      <c r="B32" s="55" t="s">
        <v>188</v>
      </c>
      <c r="C32" s="51" t="s">
        <v>157</v>
      </c>
      <c r="D32" s="53">
        <v>73598</v>
      </c>
      <c r="E32" s="53">
        <v>95606.6</v>
      </c>
      <c r="F32" s="54">
        <v>3351</v>
      </c>
      <c r="G32" s="54">
        <v>74873</v>
      </c>
      <c r="H32" s="54">
        <v>982727</v>
      </c>
    </row>
    <row r="33" spans="1:8">
      <c r="A33" s="51">
        <v>598</v>
      </c>
      <c r="B33" s="55" t="s">
        <v>189</v>
      </c>
      <c r="C33" s="51" t="s">
        <v>162</v>
      </c>
      <c r="D33" s="53">
        <v>416</v>
      </c>
      <c r="E33" s="53">
        <v>504.1</v>
      </c>
      <c r="F33" s="54">
        <v>52</v>
      </c>
      <c r="G33" s="54">
        <v>172</v>
      </c>
      <c r="H33" s="54">
        <v>2984</v>
      </c>
    </row>
    <row r="34" spans="1:8">
      <c r="A34" s="51">
        <v>599</v>
      </c>
      <c r="B34" s="55" t="s">
        <v>190</v>
      </c>
      <c r="C34" s="51" t="s">
        <v>157</v>
      </c>
      <c r="D34" s="53">
        <v>163840</v>
      </c>
      <c r="E34" s="53">
        <v>193787.1</v>
      </c>
      <c r="F34" s="54">
        <v>5459</v>
      </c>
      <c r="G34" s="54">
        <v>94234</v>
      </c>
      <c r="H34" s="54">
        <v>1530315</v>
      </c>
    </row>
    <row r="35" spans="1:8">
      <c r="A35" s="51">
        <v>601</v>
      </c>
      <c r="B35" s="55" t="s">
        <v>191</v>
      </c>
      <c r="C35" s="51" t="s">
        <v>157</v>
      </c>
      <c r="D35" s="53">
        <v>114527</v>
      </c>
      <c r="E35" s="53">
        <v>141949.79999999999</v>
      </c>
      <c r="F35" s="54">
        <v>9597</v>
      </c>
      <c r="G35" s="54">
        <v>101678</v>
      </c>
      <c r="H35" s="54">
        <v>1310631</v>
      </c>
    </row>
    <row r="36" spans="1:8">
      <c r="A36" s="51">
        <v>603</v>
      </c>
      <c r="B36" s="55" t="s">
        <v>192</v>
      </c>
      <c r="C36" s="51" t="s">
        <v>162</v>
      </c>
      <c r="D36" s="53">
        <v>9096</v>
      </c>
      <c r="E36" s="53">
        <v>14980.8</v>
      </c>
      <c r="F36" s="54">
        <v>379</v>
      </c>
      <c r="G36" s="54">
        <v>1461</v>
      </c>
      <c r="H36" s="54">
        <v>16164</v>
      </c>
    </row>
    <row r="37" spans="1:8">
      <c r="A37" s="51">
        <v>604</v>
      </c>
      <c r="B37" s="55" t="s">
        <v>193</v>
      </c>
      <c r="C37" s="51" t="s">
        <v>160</v>
      </c>
      <c r="D37" s="53">
        <v>27523</v>
      </c>
      <c r="E37" s="53">
        <v>32147.200000000001</v>
      </c>
      <c r="F37" s="54">
        <v>1026</v>
      </c>
      <c r="G37" s="54">
        <v>13262</v>
      </c>
      <c r="H37" s="54">
        <v>230289</v>
      </c>
    </row>
    <row r="38" spans="1:8">
      <c r="A38" s="51">
        <v>605</v>
      </c>
      <c r="B38" s="55" t="s">
        <v>194</v>
      </c>
      <c r="C38" s="51" t="s">
        <v>157</v>
      </c>
      <c r="D38" s="53">
        <v>10128</v>
      </c>
      <c r="E38" s="53">
        <v>13074</v>
      </c>
      <c r="F38" s="54">
        <v>498</v>
      </c>
      <c r="G38" s="54">
        <v>3078</v>
      </c>
      <c r="H38" s="54">
        <v>41868</v>
      </c>
    </row>
    <row r="39" spans="1:8">
      <c r="A39" s="51">
        <v>626</v>
      </c>
      <c r="B39" s="55" t="s">
        <v>195</v>
      </c>
      <c r="C39" s="51" t="s">
        <v>157</v>
      </c>
      <c r="D39" s="53">
        <v>4510</v>
      </c>
      <c r="E39" s="53">
        <v>8140.7</v>
      </c>
      <c r="F39" s="54">
        <v>361</v>
      </c>
      <c r="G39" s="54">
        <v>1213</v>
      </c>
      <c r="H39" s="54">
        <v>22262</v>
      </c>
    </row>
    <row r="40" spans="1:8">
      <c r="A40" s="51">
        <v>627</v>
      </c>
      <c r="B40" s="55" t="s">
        <v>196</v>
      </c>
      <c r="C40" s="51" t="s">
        <v>157</v>
      </c>
      <c r="D40" s="53">
        <v>13730</v>
      </c>
      <c r="E40" s="53">
        <v>15559.8</v>
      </c>
      <c r="F40" s="54">
        <v>682</v>
      </c>
      <c r="G40" s="54">
        <v>1373</v>
      </c>
      <c r="H40" s="54">
        <v>27030</v>
      </c>
    </row>
    <row r="41" spans="1:8">
      <c r="A41" s="51">
        <v>661</v>
      </c>
      <c r="B41" s="55" t="s">
        <v>197</v>
      </c>
      <c r="C41" s="51" t="s">
        <v>162</v>
      </c>
      <c r="D41" s="53">
        <v>10600</v>
      </c>
      <c r="E41" s="53">
        <v>12279.5</v>
      </c>
      <c r="F41" s="54">
        <v>645</v>
      </c>
      <c r="G41" s="54">
        <v>4191</v>
      </c>
      <c r="H41" s="54">
        <v>90742</v>
      </c>
    </row>
    <row r="42" spans="1:8">
      <c r="A42" s="51">
        <v>668</v>
      </c>
      <c r="B42" s="55" t="s">
        <v>198</v>
      </c>
      <c r="C42" s="51" t="s">
        <v>160</v>
      </c>
      <c r="D42" s="53">
        <v>1172</v>
      </c>
      <c r="E42" s="53">
        <v>3259.9</v>
      </c>
      <c r="F42" s="54">
        <v>145</v>
      </c>
      <c r="G42" s="54">
        <v>597</v>
      </c>
      <c r="H42" s="54">
        <v>6453</v>
      </c>
    </row>
    <row r="43" spans="1:8">
      <c r="A43" s="51">
        <v>669</v>
      </c>
      <c r="B43" s="55" t="s">
        <v>199</v>
      </c>
      <c r="C43" s="51" t="s">
        <v>162</v>
      </c>
      <c r="D43" s="53">
        <v>11405</v>
      </c>
      <c r="E43" s="53">
        <v>13530.3</v>
      </c>
      <c r="F43" s="54">
        <v>700</v>
      </c>
      <c r="G43" s="54">
        <v>7800</v>
      </c>
      <c r="H43" s="54">
        <v>167028</v>
      </c>
    </row>
    <row r="44" spans="1:8">
      <c r="A44" s="51">
        <v>679</v>
      </c>
      <c r="B44" s="55" t="s">
        <v>200</v>
      </c>
      <c r="C44" s="51" t="s">
        <v>160</v>
      </c>
      <c r="D44" s="53">
        <v>5991</v>
      </c>
      <c r="E44" s="53">
        <v>7035.6</v>
      </c>
      <c r="F44" s="54">
        <v>363</v>
      </c>
      <c r="G44" s="54">
        <v>3681</v>
      </c>
      <c r="H44" s="54">
        <v>48318</v>
      </c>
    </row>
    <row r="45" spans="1:8">
      <c r="A45" s="51">
        <v>711</v>
      </c>
      <c r="B45" s="55" t="s">
        <v>201</v>
      </c>
      <c r="C45" s="51" t="s">
        <v>160</v>
      </c>
      <c r="D45" s="53">
        <v>5704</v>
      </c>
      <c r="E45" s="53">
        <v>7607.3</v>
      </c>
      <c r="F45" s="54">
        <v>249</v>
      </c>
      <c r="G45" s="54">
        <v>3923</v>
      </c>
      <c r="H45" s="54">
        <v>54963</v>
      </c>
    </row>
    <row r="46" spans="1:8">
      <c r="A46" s="51">
        <v>720</v>
      </c>
      <c r="B46" s="55" t="s">
        <v>202</v>
      </c>
      <c r="C46" s="51" t="s">
        <v>162</v>
      </c>
      <c r="D46" s="53">
        <v>12614</v>
      </c>
      <c r="E46" s="53">
        <v>14162.7</v>
      </c>
      <c r="F46" s="54">
        <v>371</v>
      </c>
      <c r="G46" s="54">
        <v>2049</v>
      </c>
      <c r="H46" s="54">
        <v>29484</v>
      </c>
    </row>
    <row r="47" spans="1:8">
      <c r="A47" s="51">
        <v>721</v>
      </c>
      <c r="B47" s="55" t="s">
        <v>203</v>
      </c>
      <c r="C47" s="51" t="s">
        <v>160</v>
      </c>
      <c r="D47" s="53">
        <v>25570</v>
      </c>
      <c r="E47" s="53">
        <v>35876.5</v>
      </c>
      <c r="F47" s="54">
        <v>966</v>
      </c>
      <c r="G47" s="54">
        <v>11446</v>
      </c>
      <c r="H47" s="54">
        <v>156527</v>
      </c>
    </row>
    <row r="48" spans="1:8">
      <c r="A48" s="51">
        <v>727</v>
      </c>
      <c r="B48" s="55" t="s">
        <v>204</v>
      </c>
      <c r="C48" s="51" t="s">
        <v>160</v>
      </c>
      <c r="D48" s="53">
        <v>6441</v>
      </c>
      <c r="E48" s="53">
        <v>7583.8</v>
      </c>
      <c r="F48" s="54">
        <v>285</v>
      </c>
      <c r="G48" s="54">
        <v>2359</v>
      </c>
      <c r="H48" s="54">
        <v>35163</v>
      </c>
    </row>
    <row r="49" spans="1:8">
      <c r="A49" s="51">
        <v>728</v>
      </c>
      <c r="B49" s="55" t="s">
        <v>205</v>
      </c>
      <c r="C49" s="51" t="s">
        <v>160</v>
      </c>
      <c r="D49" s="53">
        <v>252</v>
      </c>
      <c r="E49" s="53">
        <v>292.89999999999998</v>
      </c>
      <c r="F49" s="54">
        <v>17</v>
      </c>
      <c r="G49" s="54">
        <v>30</v>
      </c>
      <c r="H49" s="54">
        <v>470</v>
      </c>
    </row>
    <row r="50" spans="1:8">
      <c r="A50" s="51">
        <v>731</v>
      </c>
      <c r="B50" s="55" t="s">
        <v>206</v>
      </c>
      <c r="C50" s="51" t="s">
        <v>160</v>
      </c>
      <c r="D50" s="53">
        <v>7634</v>
      </c>
      <c r="E50" s="53">
        <v>14326.9</v>
      </c>
      <c r="F50" s="54">
        <v>539</v>
      </c>
      <c r="G50" s="54">
        <v>12609</v>
      </c>
      <c r="H50" s="54">
        <v>151007</v>
      </c>
    </row>
    <row r="51" spans="1:8">
      <c r="A51" s="51">
        <v>744</v>
      </c>
      <c r="B51" s="55" t="s">
        <v>207</v>
      </c>
      <c r="C51" s="51" t="s">
        <v>160</v>
      </c>
      <c r="D51" s="53">
        <v>2898</v>
      </c>
      <c r="E51" s="53">
        <v>3791.8</v>
      </c>
      <c r="F51" s="54">
        <v>207</v>
      </c>
      <c r="G51" s="54">
        <v>602</v>
      </c>
      <c r="H51" s="54">
        <v>6669</v>
      </c>
    </row>
    <row r="52" spans="1:8">
      <c r="A52" s="51">
        <v>767</v>
      </c>
      <c r="B52" s="55" t="s">
        <v>208</v>
      </c>
      <c r="C52" s="51" t="s">
        <v>160</v>
      </c>
      <c r="D52" s="53">
        <v>20337</v>
      </c>
      <c r="E52" s="53">
        <v>31579</v>
      </c>
      <c r="F52" s="54">
        <v>739</v>
      </c>
      <c r="G52" s="54">
        <v>9258</v>
      </c>
      <c r="H52" s="54">
        <v>148855</v>
      </c>
    </row>
    <row r="53" spans="1:8">
      <c r="A53" s="51">
        <v>777</v>
      </c>
      <c r="B53" s="55" t="s">
        <v>209</v>
      </c>
      <c r="C53" s="51" t="s">
        <v>162</v>
      </c>
      <c r="D53" s="53">
        <v>43798</v>
      </c>
      <c r="E53" s="53">
        <v>61630.5</v>
      </c>
      <c r="F53" s="54">
        <v>1766</v>
      </c>
      <c r="G53" s="54">
        <v>33579</v>
      </c>
      <c r="H53" s="54">
        <v>465993</v>
      </c>
    </row>
    <row r="54" spans="1:8">
      <c r="A54" s="51">
        <v>780</v>
      </c>
      <c r="B54" s="55" t="s">
        <v>210</v>
      </c>
      <c r="C54" s="51" t="s">
        <v>157</v>
      </c>
      <c r="D54" s="53">
        <v>1800</v>
      </c>
      <c r="E54" s="53">
        <v>3533</v>
      </c>
      <c r="F54" s="54">
        <v>193</v>
      </c>
      <c r="G54" s="54">
        <v>3526</v>
      </c>
      <c r="H54" s="54">
        <v>51579</v>
      </c>
    </row>
    <row r="55" spans="1:8">
      <c r="A55" s="51">
        <v>809</v>
      </c>
      <c r="B55" s="55" t="s">
        <v>211</v>
      </c>
      <c r="C55" s="51" t="s">
        <v>160</v>
      </c>
      <c r="D55" s="53">
        <v>2083</v>
      </c>
      <c r="E55" s="53">
        <v>2916.7</v>
      </c>
      <c r="F55" s="54">
        <v>171</v>
      </c>
      <c r="G55" s="54">
        <v>423</v>
      </c>
      <c r="H55" s="54">
        <v>6523</v>
      </c>
    </row>
    <row r="56" spans="1:8">
      <c r="A56" s="51">
        <v>810</v>
      </c>
      <c r="B56" s="55" t="s">
        <v>212</v>
      </c>
      <c r="C56" s="51" t="s">
        <v>157</v>
      </c>
      <c r="D56" s="53">
        <v>24190</v>
      </c>
      <c r="E56" s="53">
        <v>33671</v>
      </c>
      <c r="F56" s="54">
        <v>1002</v>
      </c>
      <c r="G56" s="54">
        <v>14407</v>
      </c>
      <c r="H56" s="54">
        <v>231337</v>
      </c>
    </row>
    <row r="57" spans="1:8">
      <c r="A57" s="51">
        <v>903</v>
      </c>
      <c r="B57" s="55" t="s">
        <v>213</v>
      </c>
      <c r="C57" s="51" t="s">
        <v>160</v>
      </c>
      <c r="D57" s="53">
        <v>600</v>
      </c>
      <c r="E57" s="53">
        <v>1656.7</v>
      </c>
      <c r="F57" s="54">
        <v>100</v>
      </c>
      <c r="G57" s="54">
        <v>12</v>
      </c>
      <c r="H57" s="54">
        <v>70</v>
      </c>
    </row>
    <row r="58" spans="1:8">
      <c r="A58" s="51">
        <v>908</v>
      </c>
      <c r="B58" s="55" t="s">
        <v>214</v>
      </c>
      <c r="C58" s="51" t="s">
        <v>162</v>
      </c>
      <c r="D58" s="53">
        <v>16085</v>
      </c>
      <c r="E58" s="53">
        <v>23666.9</v>
      </c>
      <c r="F58" s="54">
        <v>924</v>
      </c>
      <c r="G58" s="54">
        <v>9098</v>
      </c>
      <c r="H58" s="54">
        <v>112562</v>
      </c>
    </row>
    <row r="59" spans="1:8">
      <c r="A59" s="51">
        <v>909</v>
      </c>
      <c r="B59" s="55" t="s">
        <v>215</v>
      </c>
      <c r="C59" s="51" t="s">
        <v>162</v>
      </c>
      <c r="D59" s="53">
        <v>67404</v>
      </c>
      <c r="E59" s="53">
        <v>83420.800000000003</v>
      </c>
      <c r="F59" s="54">
        <v>2968</v>
      </c>
      <c r="G59" s="54">
        <v>51548</v>
      </c>
      <c r="H59" s="54">
        <v>688519</v>
      </c>
    </row>
    <row r="60" spans="1:8">
      <c r="A60" s="51">
        <v>911</v>
      </c>
      <c r="B60" s="55" t="s">
        <v>216</v>
      </c>
      <c r="C60" s="51" t="s">
        <v>160</v>
      </c>
      <c r="D60" s="53">
        <v>6058</v>
      </c>
      <c r="E60" s="53">
        <v>6801.8</v>
      </c>
      <c r="F60" s="54">
        <v>393</v>
      </c>
      <c r="G60" s="54">
        <v>10970</v>
      </c>
      <c r="H60" s="54">
        <v>138842</v>
      </c>
    </row>
    <row r="61" spans="1:8">
      <c r="A61" s="51">
        <v>914</v>
      </c>
      <c r="B61" s="55" t="s">
        <v>217</v>
      </c>
      <c r="C61" s="51" t="s">
        <v>160</v>
      </c>
      <c r="D61" s="53">
        <v>4691</v>
      </c>
      <c r="E61" s="53">
        <v>5291</v>
      </c>
      <c r="F61" s="54">
        <v>197</v>
      </c>
      <c r="G61" s="54">
        <v>324</v>
      </c>
      <c r="H61" s="54">
        <v>3906</v>
      </c>
    </row>
    <row r="62" spans="1:8">
      <c r="A62" s="51">
        <v>915</v>
      </c>
      <c r="B62" s="55" t="s">
        <v>218</v>
      </c>
      <c r="C62" s="51" t="s">
        <v>157</v>
      </c>
      <c r="D62" s="53">
        <v>11151</v>
      </c>
      <c r="E62" s="53">
        <v>25235.1</v>
      </c>
      <c r="F62" s="54">
        <v>1047</v>
      </c>
      <c r="G62" s="54">
        <v>15237</v>
      </c>
      <c r="H62" s="54">
        <v>175807</v>
      </c>
    </row>
    <row r="63" spans="1:8">
      <c r="A63" s="51">
        <v>925</v>
      </c>
      <c r="B63" s="55" t="s">
        <v>219</v>
      </c>
      <c r="C63" s="51" t="s">
        <v>160</v>
      </c>
      <c r="D63" s="53">
        <v>10306</v>
      </c>
      <c r="E63" s="53">
        <v>21729.4</v>
      </c>
      <c r="F63" s="54">
        <v>498</v>
      </c>
      <c r="G63" s="54">
        <v>7304</v>
      </c>
      <c r="H63" s="54">
        <v>100972</v>
      </c>
    </row>
    <row r="64" spans="1:8">
      <c r="A64" s="51">
        <v>927</v>
      </c>
      <c r="B64" s="55" t="s">
        <v>220</v>
      </c>
      <c r="C64" s="51" t="s">
        <v>160</v>
      </c>
      <c r="D64" s="53">
        <v>8550</v>
      </c>
      <c r="E64" s="53">
        <v>10402.299999999999</v>
      </c>
      <c r="F64" s="54">
        <v>429</v>
      </c>
      <c r="G64" s="54">
        <v>4304</v>
      </c>
      <c r="H64" s="54">
        <v>51295</v>
      </c>
    </row>
    <row r="65" spans="1:8">
      <c r="A65" s="51">
        <v>931</v>
      </c>
      <c r="B65" s="55" t="s">
        <v>221</v>
      </c>
      <c r="C65" s="51" t="s">
        <v>160</v>
      </c>
      <c r="D65" s="53">
        <v>3537</v>
      </c>
      <c r="E65" s="53">
        <v>6730.3</v>
      </c>
      <c r="F65" s="54">
        <v>263</v>
      </c>
      <c r="G65" s="54">
        <v>1921</v>
      </c>
      <c r="H65" s="54">
        <v>21895</v>
      </c>
    </row>
    <row r="66" spans="1:8">
      <c r="A66" s="51">
        <v>934</v>
      </c>
      <c r="B66" s="55" t="s">
        <v>222</v>
      </c>
      <c r="C66" s="51" t="s">
        <v>160</v>
      </c>
      <c r="D66" s="53">
        <v>3895</v>
      </c>
      <c r="E66" s="53">
        <v>5122.2</v>
      </c>
      <c r="F66" s="54">
        <v>233</v>
      </c>
      <c r="G66" s="54">
        <v>952</v>
      </c>
      <c r="H66" s="54">
        <v>14908</v>
      </c>
    </row>
    <row r="67" spans="1:8">
      <c r="A67" s="51">
        <v>938</v>
      </c>
      <c r="B67" s="55" t="s">
        <v>223</v>
      </c>
      <c r="C67" s="51" t="s">
        <v>160</v>
      </c>
      <c r="D67" s="53">
        <v>5215</v>
      </c>
      <c r="E67" s="53">
        <v>8387.2999999999993</v>
      </c>
      <c r="F67" s="54">
        <v>334</v>
      </c>
      <c r="G67" s="54">
        <v>4612</v>
      </c>
      <c r="H67" s="54">
        <v>58031</v>
      </c>
    </row>
    <row r="68" spans="1:8">
      <c r="A68" s="51">
        <v>951</v>
      </c>
      <c r="B68" s="55" t="s">
        <v>224</v>
      </c>
      <c r="C68" s="51" t="s">
        <v>160</v>
      </c>
      <c r="D68" s="53">
        <v>25257</v>
      </c>
      <c r="E68" s="53">
        <v>32449</v>
      </c>
      <c r="F68" s="54">
        <v>1072</v>
      </c>
      <c r="G68" s="54">
        <v>17827</v>
      </c>
      <c r="H68" s="54">
        <v>256529</v>
      </c>
    </row>
    <row r="69" spans="1:8">
      <c r="A69" s="51">
        <v>957</v>
      </c>
      <c r="B69" s="55" t="s">
        <v>225</v>
      </c>
      <c r="C69" s="51" t="s">
        <v>160</v>
      </c>
      <c r="D69" s="53">
        <v>1248</v>
      </c>
      <c r="E69" s="53">
        <v>1796.2</v>
      </c>
      <c r="F69" s="54">
        <v>96</v>
      </c>
      <c r="G69" s="54">
        <v>34</v>
      </c>
      <c r="H69" s="54">
        <v>152</v>
      </c>
    </row>
    <row r="70" spans="1:8">
      <c r="A70" s="51">
        <v>959</v>
      </c>
      <c r="B70" s="55" t="s">
        <v>226</v>
      </c>
      <c r="C70" s="51" t="s">
        <v>157</v>
      </c>
      <c r="D70" s="53">
        <v>12965</v>
      </c>
      <c r="E70" s="53">
        <v>18035.8</v>
      </c>
      <c r="F70" s="54">
        <v>792</v>
      </c>
      <c r="G70" s="54">
        <v>9329</v>
      </c>
      <c r="H70" s="54">
        <v>108339</v>
      </c>
    </row>
    <row r="71" spans="1:8">
      <c r="A71" s="51">
        <v>960</v>
      </c>
      <c r="B71" s="55" t="s">
        <v>227</v>
      </c>
      <c r="C71" s="51" t="s">
        <v>160</v>
      </c>
      <c r="D71" s="53">
        <v>13114</v>
      </c>
      <c r="E71" s="53">
        <v>14814.1</v>
      </c>
      <c r="F71" s="54">
        <v>746</v>
      </c>
      <c r="G71" s="54">
        <v>1778</v>
      </c>
      <c r="H71" s="54">
        <v>28755</v>
      </c>
    </row>
    <row r="72" spans="1:8">
      <c r="A72" s="51">
        <v>962</v>
      </c>
      <c r="B72" s="55" t="s">
        <v>228</v>
      </c>
      <c r="C72" s="51" t="s">
        <v>157</v>
      </c>
      <c r="D72" s="53">
        <v>53352</v>
      </c>
      <c r="E72" s="53">
        <v>70959.5</v>
      </c>
      <c r="F72" s="54">
        <v>2702</v>
      </c>
      <c r="G72" s="54">
        <v>24305</v>
      </c>
      <c r="H72" s="54">
        <v>294325</v>
      </c>
    </row>
    <row r="73" spans="1:8">
      <c r="A73" s="51">
        <v>965</v>
      </c>
      <c r="B73" s="55" t="s">
        <v>229</v>
      </c>
      <c r="C73" s="51" t="s">
        <v>157</v>
      </c>
      <c r="D73" s="53">
        <v>464</v>
      </c>
      <c r="E73" s="53">
        <v>563</v>
      </c>
      <c r="F73" s="54">
        <v>32</v>
      </c>
      <c r="G73" s="54">
        <v>64</v>
      </c>
      <c r="H73" s="54">
        <v>451</v>
      </c>
    </row>
    <row r="74" spans="1:8">
      <c r="A74" s="51">
        <v>969</v>
      </c>
      <c r="B74" s="55" t="s">
        <v>230</v>
      </c>
      <c r="C74" s="51" t="s">
        <v>160</v>
      </c>
      <c r="D74" s="53">
        <v>26648</v>
      </c>
      <c r="E74" s="53">
        <v>37352.800000000003</v>
      </c>
      <c r="F74" s="54">
        <v>1074</v>
      </c>
      <c r="G74" s="54">
        <v>19189</v>
      </c>
      <c r="H74" s="54">
        <v>267029</v>
      </c>
    </row>
    <row r="75" spans="1:8">
      <c r="A75" s="51">
        <v>978</v>
      </c>
      <c r="B75" s="55" t="s">
        <v>231</v>
      </c>
      <c r="C75" s="51" t="s">
        <v>160</v>
      </c>
      <c r="D75" s="53">
        <v>9672</v>
      </c>
      <c r="E75" s="53">
        <v>10859.5</v>
      </c>
      <c r="F75" s="54">
        <v>372</v>
      </c>
      <c r="G75" s="54">
        <v>4404</v>
      </c>
      <c r="H75" s="54">
        <v>60581</v>
      </c>
    </row>
    <row r="76" spans="1:8">
      <c r="A76" s="51">
        <v>979</v>
      </c>
      <c r="B76" s="55" t="s">
        <v>232</v>
      </c>
      <c r="C76" s="51" t="s">
        <v>162</v>
      </c>
      <c r="D76" s="53">
        <v>13228</v>
      </c>
      <c r="E76" s="53">
        <v>14852.1</v>
      </c>
      <c r="F76" s="54">
        <v>358</v>
      </c>
      <c r="G76" s="54">
        <v>4422</v>
      </c>
      <c r="H76" s="54">
        <v>49256</v>
      </c>
    </row>
    <row r="77" spans="1:8">
      <c r="A77" s="51">
        <v>980</v>
      </c>
      <c r="B77" s="55" t="s">
        <v>233</v>
      </c>
      <c r="C77" s="51" t="s">
        <v>162</v>
      </c>
      <c r="D77" s="53">
        <v>10824</v>
      </c>
      <c r="E77" s="53">
        <v>12749</v>
      </c>
      <c r="F77" s="54">
        <v>348</v>
      </c>
      <c r="G77" s="54">
        <v>6757</v>
      </c>
      <c r="H77" s="54">
        <v>82260</v>
      </c>
    </row>
    <row r="78" spans="1:8">
      <c r="A78" s="51">
        <v>1029</v>
      </c>
      <c r="B78" s="55" t="s">
        <v>234</v>
      </c>
      <c r="C78" s="51" t="s">
        <v>160</v>
      </c>
      <c r="D78" s="53">
        <v>17928</v>
      </c>
      <c r="E78" s="53">
        <v>20228.2</v>
      </c>
      <c r="F78" s="54">
        <v>1494</v>
      </c>
      <c r="G78" s="54">
        <v>1874</v>
      </c>
      <c r="H78" s="54">
        <v>21696</v>
      </c>
    </row>
    <row r="79" spans="1:8">
      <c r="A79" s="51">
        <v>1045</v>
      </c>
      <c r="B79" s="55" t="s">
        <v>235</v>
      </c>
      <c r="C79" s="51" t="s">
        <v>160</v>
      </c>
      <c r="D79" s="53">
        <v>53472</v>
      </c>
      <c r="E79" s="53">
        <v>61093.2</v>
      </c>
      <c r="F79" s="54">
        <v>1454</v>
      </c>
      <c r="G79" s="54">
        <v>6914</v>
      </c>
      <c r="H79" s="54">
        <v>38298</v>
      </c>
    </row>
    <row r="80" spans="1:8">
      <c r="A80" s="51">
        <v>1046</v>
      </c>
      <c r="B80" s="55" t="s">
        <v>236</v>
      </c>
      <c r="C80" s="51" t="s">
        <v>160</v>
      </c>
      <c r="D80" s="53">
        <v>11112</v>
      </c>
      <c r="E80" s="53">
        <v>12920.3</v>
      </c>
      <c r="F80" s="54">
        <v>500</v>
      </c>
      <c r="G80" s="54">
        <v>1451</v>
      </c>
      <c r="H80" s="54">
        <v>8549</v>
      </c>
    </row>
    <row r="81" spans="1:8">
      <c r="A81" s="51">
        <v>1091</v>
      </c>
      <c r="B81" s="55" t="s">
        <v>237</v>
      </c>
      <c r="C81" s="51" t="s">
        <v>160</v>
      </c>
      <c r="D81" s="53">
        <v>27960</v>
      </c>
      <c r="E81" s="53">
        <v>47528.6</v>
      </c>
      <c r="F81" s="54">
        <v>1343</v>
      </c>
      <c r="G81" s="54">
        <v>34556</v>
      </c>
      <c r="H81" s="54">
        <v>541669</v>
      </c>
    </row>
    <row r="82" spans="1:8">
      <c r="A82" s="51">
        <v>1591</v>
      </c>
      <c r="B82" s="55" t="s">
        <v>238</v>
      </c>
      <c r="C82" s="51" t="s">
        <v>160</v>
      </c>
      <c r="D82" s="53">
        <v>20324</v>
      </c>
      <c r="E82" s="53">
        <v>32807</v>
      </c>
      <c r="F82" s="54">
        <v>875</v>
      </c>
      <c r="G82" s="54">
        <v>21212</v>
      </c>
      <c r="H82" s="54">
        <v>264885</v>
      </c>
    </row>
    <row r="83" spans="1:8">
      <c r="A83" s="51">
        <v>1991</v>
      </c>
      <c r="B83" s="55" t="s">
        <v>239</v>
      </c>
      <c r="C83" s="51" t="s">
        <v>162</v>
      </c>
      <c r="D83" s="53">
        <v>21707</v>
      </c>
      <c r="E83" s="53">
        <v>29382.2</v>
      </c>
      <c r="F83" s="54">
        <v>884</v>
      </c>
      <c r="G83" s="54">
        <v>9065</v>
      </c>
      <c r="H83" s="54">
        <v>120820</v>
      </c>
    </row>
    <row r="84" spans="1:8">
      <c r="A84" s="51">
        <v>2641</v>
      </c>
      <c r="B84" s="55" t="s">
        <v>240</v>
      </c>
      <c r="C84" s="51" t="s">
        <v>162</v>
      </c>
      <c r="D84" s="53">
        <v>12355</v>
      </c>
      <c r="E84" s="53">
        <v>15796.9</v>
      </c>
      <c r="F84" s="54">
        <v>752</v>
      </c>
      <c r="G84" s="54">
        <v>1024</v>
      </c>
      <c r="H84" s="54">
        <v>16930</v>
      </c>
    </row>
    <row r="85" spans="1:8">
      <c r="A85" s="51">
        <v>2701</v>
      </c>
      <c r="B85" s="55" t="s">
        <v>241</v>
      </c>
      <c r="C85" s="51" t="s">
        <v>160</v>
      </c>
      <c r="D85" s="53">
        <v>17129</v>
      </c>
      <c r="E85" s="53">
        <v>24915.1</v>
      </c>
      <c r="F85" s="54">
        <v>961</v>
      </c>
      <c r="G85" s="54">
        <v>9234</v>
      </c>
      <c r="H85" s="54">
        <v>109195</v>
      </c>
    </row>
    <row r="86" spans="1:8">
      <c r="A86" s="51">
        <v>5271</v>
      </c>
      <c r="B86" s="55" t="s">
        <v>242</v>
      </c>
      <c r="C86" s="51" t="s">
        <v>160</v>
      </c>
      <c r="D86" s="53">
        <v>3810</v>
      </c>
      <c r="E86" s="53">
        <v>5111.8</v>
      </c>
      <c r="F86" s="54">
        <v>375</v>
      </c>
      <c r="G86" s="54">
        <v>4269</v>
      </c>
      <c r="H86" s="54">
        <v>52680</v>
      </c>
    </row>
    <row r="87" spans="1:8">
      <c r="A87" s="51">
        <v>5361</v>
      </c>
      <c r="B87" s="55" t="s">
        <v>243</v>
      </c>
      <c r="C87" s="51" t="s">
        <v>160</v>
      </c>
      <c r="D87" s="53">
        <v>21729</v>
      </c>
      <c r="E87" s="53">
        <v>39901.9</v>
      </c>
      <c r="F87" s="54">
        <v>909</v>
      </c>
      <c r="G87" s="54">
        <v>26033</v>
      </c>
      <c r="H87" s="54">
        <v>327520</v>
      </c>
    </row>
    <row r="88" spans="1:8">
      <c r="A88" s="51">
        <v>5381</v>
      </c>
      <c r="B88" s="55" t="s">
        <v>244</v>
      </c>
      <c r="C88" s="51" t="s">
        <v>157</v>
      </c>
      <c r="D88" s="53">
        <v>6780</v>
      </c>
      <c r="E88" s="53">
        <v>9932.4</v>
      </c>
      <c r="F88" s="54">
        <v>375</v>
      </c>
      <c r="G88" s="54">
        <v>4943</v>
      </c>
      <c r="H88" s="54">
        <v>61431</v>
      </c>
    </row>
    <row r="89" spans="1:8">
      <c r="A89" s="51">
        <v>5401</v>
      </c>
      <c r="B89" s="55" t="s">
        <v>245</v>
      </c>
      <c r="C89" s="51" t="s">
        <v>157</v>
      </c>
      <c r="D89" s="53">
        <v>1200</v>
      </c>
      <c r="E89" s="53">
        <v>2300.3000000000002</v>
      </c>
      <c r="F89" s="54">
        <v>100</v>
      </c>
      <c r="G89" s="54">
        <v>155</v>
      </c>
      <c r="H89" s="54">
        <v>1030</v>
      </c>
    </row>
    <row r="90" spans="1:8">
      <c r="A90" s="51">
        <v>5402</v>
      </c>
      <c r="B90" s="55" t="s">
        <v>246</v>
      </c>
      <c r="C90" s="51" t="s">
        <v>157</v>
      </c>
      <c r="D90" s="53">
        <v>3025</v>
      </c>
      <c r="E90" s="53">
        <v>3477.4</v>
      </c>
      <c r="F90" s="54">
        <v>372</v>
      </c>
      <c r="G90" s="54">
        <v>696</v>
      </c>
      <c r="H90" s="54">
        <v>10161</v>
      </c>
    </row>
    <row r="91" spans="1:8">
      <c r="A91" s="51">
        <v>5671</v>
      </c>
      <c r="B91" s="55" t="s">
        <v>247</v>
      </c>
      <c r="C91" s="51" t="s">
        <v>160</v>
      </c>
      <c r="D91" s="53">
        <v>680</v>
      </c>
      <c r="E91" s="53">
        <v>3059.5</v>
      </c>
      <c r="F91" s="54">
        <v>170</v>
      </c>
      <c r="G91" s="54">
        <v>1248</v>
      </c>
      <c r="H91" s="54">
        <v>13856</v>
      </c>
    </row>
    <row r="92" spans="1:8">
      <c r="A92" s="51">
        <v>5691</v>
      </c>
      <c r="B92" s="55" t="s">
        <v>248</v>
      </c>
      <c r="C92" s="51" t="s">
        <v>160</v>
      </c>
      <c r="D92" s="53">
        <v>1470</v>
      </c>
      <c r="E92" s="53">
        <v>1798.5</v>
      </c>
      <c r="F92" s="54">
        <v>35</v>
      </c>
      <c r="G92" s="54">
        <v>722</v>
      </c>
      <c r="H92" s="54">
        <v>8551</v>
      </c>
    </row>
    <row r="93" spans="1:8">
      <c r="A93" s="51">
        <v>5911</v>
      </c>
      <c r="B93" s="55" t="s">
        <v>249</v>
      </c>
      <c r="C93" s="51" t="s">
        <v>160</v>
      </c>
      <c r="D93" s="53">
        <v>17998</v>
      </c>
      <c r="E93" s="53">
        <v>28141.8</v>
      </c>
      <c r="F93" s="54">
        <v>842</v>
      </c>
      <c r="G93" s="54">
        <v>11111</v>
      </c>
      <c r="H93" s="54">
        <v>157686</v>
      </c>
    </row>
    <row r="94" spans="1:8">
      <c r="A94" s="51">
        <v>5912</v>
      </c>
      <c r="B94" s="55" t="s">
        <v>250</v>
      </c>
      <c r="C94" s="51" t="s">
        <v>160</v>
      </c>
      <c r="D94" s="53">
        <v>680</v>
      </c>
      <c r="E94" s="53">
        <v>1850.5</v>
      </c>
      <c r="F94" s="54">
        <v>34</v>
      </c>
      <c r="G94" s="54">
        <v>380</v>
      </c>
      <c r="H94" s="54">
        <v>5634</v>
      </c>
    </row>
    <row r="95" spans="1:8">
      <c r="A95" s="51">
        <v>5941</v>
      </c>
      <c r="B95" s="55" t="s">
        <v>251</v>
      </c>
      <c r="C95" s="51" t="s">
        <v>157</v>
      </c>
      <c r="D95" s="53">
        <v>27781</v>
      </c>
      <c r="E95" s="53">
        <v>32577.9</v>
      </c>
      <c r="F95" s="54">
        <v>2310</v>
      </c>
      <c r="G95" s="54">
        <v>37211</v>
      </c>
      <c r="H95" s="54">
        <v>510841</v>
      </c>
    </row>
    <row r="96" spans="1:8">
      <c r="A96" s="51">
        <v>5942</v>
      </c>
      <c r="B96" s="55" t="s">
        <v>252</v>
      </c>
      <c r="C96" s="51" t="s">
        <v>157</v>
      </c>
      <c r="D96" s="53">
        <v>18099</v>
      </c>
      <c r="E96" s="53">
        <v>20640.2</v>
      </c>
      <c r="F96" s="54">
        <v>1227</v>
      </c>
      <c r="G96" s="54">
        <v>3126</v>
      </c>
      <c r="H96" s="54">
        <v>63405</v>
      </c>
    </row>
    <row r="97" spans="1:8">
      <c r="A97" s="51">
        <v>5943</v>
      </c>
      <c r="B97" s="55" t="s">
        <v>253</v>
      </c>
      <c r="C97" s="51" t="s">
        <v>157</v>
      </c>
      <c r="D97" s="53">
        <v>126977</v>
      </c>
      <c r="E97" s="53">
        <v>143709.1</v>
      </c>
      <c r="F97" s="54">
        <v>6683</v>
      </c>
      <c r="G97" s="54">
        <v>31941</v>
      </c>
      <c r="H97" s="54">
        <v>531240</v>
      </c>
    </row>
    <row r="98" spans="1:8">
      <c r="A98" s="51">
        <v>5981</v>
      </c>
      <c r="B98" s="55" t="s">
        <v>254</v>
      </c>
      <c r="C98" s="51" t="s">
        <v>162</v>
      </c>
      <c r="D98" s="53">
        <v>27369</v>
      </c>
      <c r="E98" s="53">
        <v>35244.300000000003</v>
      </c>
      <c r="F98" s="54">
        <v>1801</v>
      </c>
      <c r="G98" s="54">
        <v>13994</v>
      </c>
      <c r="H98" s="54">
        <v>216654</v>
      </c>
    </row>
    <row r="99" spans="1:8">
      <c r="A99" s="51">
        <v>5983</v>
      </c>
      <c r="B99" s="55" t="s">
        <v>255</v>
      </c>
      <c r="C99" s="51" t="s">
        <v>160</v>
      </c>
      <c r="D99" s="53">
        <v>5098</v>
      </c>
      <c r="E99" s="53">
        <v>8713.4</v>
      </c>
      <c r="F99" s="54">
        <v>340</v>
      </c>
      <c r="G99" s="54">
        <v>4862</v>
      </c>
      <c r="H99" s="54">
        <v>61211</v>
      </c>
    </row>
    <row r="100" spans="1:8">
      <c r="A100" s="51">
        <v>6691</v>
      </c>
      <c r="B100" s="55" t="s">
        <v>256</v>
      </c>
      <c r="C100" s="51" t="s">
        <v>160</v>
      </c>
      <c r="D100" s="53">
        <v>17187</v>
      </c>
      <c r="E100" s="53">
        <v>24658.2</v>
      </c>
      <c r="F100" s="54">
        <v>483</v>
      </c>
      <c r="G100" s="54">
        <v>8514</v>
      </c>
      <c r="H100" s="54">
        <v>133054</v>
      </c>
    </row>
    <row r="101" spans="1:8">
      <c r="A101" s="22">
        <v>6791</v>
      </c>
      <c r="B101" s="55" t="s">
        <v>257</v>
      </c>
      <c r="C101" s="51" t="s">
        <v>160</v>
      </c>
      <c r="D101" s="53">
        <v>2180</v>
      </c>
      <c r="E101" s="53">
        <v>2447.6999999999998</v>
      </c>
      <c r="F101" s="54">
        <v>218</v>
      </c>
      <c r="G101" s="54">
        <v>2364</v>
      </c>
      <c r="H101" s="54">
        <v>16607</v>
      </c>
    </row>
    <row r="102" spans="1:8">
      <c r="A102" s="51">
        <v>7111</v>
      </c>
      <c r="B102" s="55" t="s">
        <v>258</v>
      </c>
      <c r="C102" s="51" t="s">
        <v>160</v>
      </c>
      <c r="D102" s="53">
        <v>2896</v>
      </c>
      <c r="E102" s="53">
        <v>3617.6</v>
      </c>
      <c r="F102" s="54">
        <v>181</v>
      </c>
      <c r="G102" s="54">
        <v>3786</v>
      </c>
      <c r="H102" s="54">
        <v>40943</v>
      </c>
    </row>
    <row r="103" spans="1:8">
      <c r="A103" s="51">
        <v>7407</v>
      </c>
      <c r="B103" s="55" t="s">
        <v>259</v>
      </c>
      <c r="C103" s="51" t="s">
        <v>157</v>
      </c>
      <c r="D103" s="53">
        <v>119400</v>
      </c>
      <c r="E103" s="53">
        <v>148550.79999999999</v>
      </c>
      <c r="F103" s="54">
        <v>3957</v>
      </c>
      <c r="G103" s="54">
        <v>75872</v>
      </c>
      <c r="H103" s="54">
        <v>1196377</v>
      </c>
    </row>
    <row r="104" spans="1:8">
      <c r="A104" s="51">
        <v>7411</v>
      </c>
      <c r="B104" s="55" t="s">
        <v>260</v>
      </c>
      <c r="C104" s="51" t="s">
        <v>160</v>
      </c>
      <c r="D104" s="53">
        <v>20880</v>
      </c>
      <c r="E104" s="53">
        <v>30454.6</v>
      </c>
      <c r="F104" s="54">
        <v>731</v>
      </c>
      <c r="G104" s="54">
        <v>1667</v>
      </c>
      <c r="H104" s="54">
        <v>28511</v>
      </c>
    </row>
    <row r="105" spans="1:8">
      <c r="A105" s="51">
        <v>7412</v>
      </c>
      <c r="B105" s="55" t="s">
        <v>261</v>
      </c>
      <c r="C105" s="51" t="s">
        <v>160</v>
      </c>
      <c r="D105" s="53">
        <v>9231</v>
      </c>
      <c r="E105" s="53">
        <v>14290.4</v>
      </c>
      <c r="F105" s="54">
        <v>533</v>
      </c>
      <c r="G105" s="54">
        <v>279</v>
      </c>
      <c r="H105" s="54">
        <v>3960</v>
      </c>
    </row>
    <row r="106" spans="1:8">
      <c r="A106" s="51">
        <v>7413</v>
      </c>
      <c r="B106" s="55" t="s">
        <v>262</v>
      </c>
      <c r="C106" s="51" t="s">
        <v>157</v>
      </c>
      <c r="D106" s="53">
        <v>83200</v>
      </c>
      <c r="E106" s="53">
        <v>97190.2</v>
      </c>
      <c r="F106" s="54">
        <v>2603</v>
      </c>
      <c r="G106" s="54">
        <v>5056</v>
      </c>
      <c r="H106" s="54">
        <v>78739</v>
      </c>
    </row>
    <row r="107" spans="1:8">
      <c r="A107" s="51">
        <v>7416</v>
      </c>
      <c r="B107" s="55" t="s">
        <v>263</v>
      </c>
      <c r="C107" s="51" t="s">
        <v>157</v>
      </c>
      <c r="D107" s="53">
        <v>86007</v>
      </c>
      <c r="E107" s="53">
        <v>96566.9</v>
      </c>
      <c r="F107" s="54">
        <v>1978</v>
      </c>
      <c r="G107" s="54">
        <v>10190</v>
      </c>
      <c r="H107" s="54">
        <v>158957</v>
      </c>
    </row>
    <row r="108" spans="1:8">
      <c r="A108" s="51">
        <v>7417</v>
      </c>
      <c r="B108" s="55" t="s">
        <v>264</v>
      </c>
      <c r="C108" s="51" t="s">
        <v>157</v>
      </c>
      <c r="D108" s="53">
        <v>35706</v>
      </c>
      <c r="E108" s="53">
        <v>40105</v>
      </c>
      <c r="F108" s="54">
        <v>1082</v>
      </c>
      <c r="G108" s="54">
        <v>3884</v>
      </c>
      <c r="H108" s="54">
        <v>60488</v>
      </c>
    </row>
    <row r="109" spans="1:8">
      <c r="A109" s="51">
        <v>7419</v>
      </c>
      <c r="B109" s="55" t="s">
        <v>265</v>
      </c>
      <c r="C109" s="51" t="s">
        <v>160</v>
      </c>
      <c r="D109" s="53">
        <v>32995</v>
      </c>
      <c r="E109" s="53">
        <v>37046.1</v>
      </c>
      <c r="F109" s="54">
        <v>1076</v>
      </c>
      <c r="G109" s="54">
        <v>2011</v>
      </c>
      <c r="H109" s="54">
        <v>31130</v>
      </c>
    </row>
    <row r="110" spans="1:8">
      <c r="A110" s="51">
        <v>7421</v>
      </c>
      <c r="B110" s="55" t="s">
        <v>266</v>
      </c>
      <c r="C110" s="51" t="s">
        <v>160</v>
      </c>
      <c r="D110" s="53">
        <v>34927</v>
      </c>
      <c r="E110" s="53">
        <v>39215.300000000003</v>
      </c>
      <c r="F110" s="54">
        <v>1318</v>
      </c>
      <c r="G110" s="54">
        <v>2418</v>
      </c>
      <c r="H110" s="54">
        <v>37780</v>
      </c>
    </row>
    <row r="111" spans="1:8">
      <c r="A111" s="51">
        <v>7422</v>
      </c>
      <c r="B111" s="55" t="s">
        <v>267</v>
      </c>
      <c r="C111" s="51" t="s">
        <v>162</v>
      </c>
      <c r="D111" s="53">
        <v>39576</v>
      </c>
      <c r="E111" s="53">
        <v>49881.1</v>
      </c>
      <c r="F111" s="54">
        <v>1866</v>
      </c>
      <c r="G111" s="54">
        <v>5881</v>
      </c>
      <c r="H111" s="54">
        <v>90967</v>
      </c>
    </row>
    <row r="112" spans="1:8">
      <c r="A112" s="51">
        <v>7423</v>
      </c>
      <c r="B112" s="55" t="s">
        <v>268</v>
      </c>
      <c r="C112" s="51" t="s">
        <v>160</v>
      </c>
      <c r="D112" s="53">
        <v>32496</v>
      </c>
      <c r="E112" s="53">
        <v>36485.800000000003</v>
      </c>
      <c r="F112" s="54">
        <v>1349</v>
      </c>
      <c r="G112" s="54">
        <v>4766</v>
      </c>
      <c r="H112" s="54">
        <v>73924</v>
      </c>
    </row>
    <row r="113" spans="1:8">
      <c r="A113" s="51">
        <v>7424</v>
      </c>
      <c r="B113" s="55" t="s">
        <v>269</v>
      </c>
      <c r="C113" s="51" t="s">
        <v>160</v>
      </c>
      <c r="D113" s="53">
        <v>10269</v>
      </c>
      <c r="E113" s="53">
        <v>16296.8</v>
      </c>
      <c r="F113" s="54">
        <v>326</v>
      </c>
      <c r="G113" s="54">
        <v>289</v>
      </c>
      <c r="H113" s="54">
        <v>4662</v>
      </c>
    </row>
    <row r="114" spans="1:8">
      <c r="A114" s="51">
        <v>7425</v>
      </c>
      <c r="B114" s="55" t="s">
        <v>270</v>
      </c>
      <c r="C114" s="51" t="s">
        <v>160</v>
      </c>
      <c r="D114" s="53">
        <v>8748</v>
      </c>
      <c r="E114" s="53">
        <v>18264.099999999999</v>
      </c>
      <c r="F114" s="54">
        <v>324</v>
      </c>
      <c r="G114" s="54">
        <v>2579</v>
      </c>
      <c r="H114" s="54">
        <v>34545</v>
      </c>
    </row>
    <row r="115" spans="1:8">
      <c r="A115" s="51">
        <v>7426</v>
      </c>
      <c r="B115" s="55" t="s">
        <v>271</v>
      </c>
      <c r="C115" s="51" t="s">
        <v>160</v>
      </c>
      <c r="D115" s="53">
        <v>14896</v>
      </c>
      <c r="E115" s="53">
        <v>22799.9</v>
      </c>
      <c r="F115" s="54">
        <v>304</v>
      </c>
      <c r="G115" s="54">
        <v>2</v>
      </c>
      <c r="H115" s="54">
        <v>22</v>
      </c>
    </row>
    <row r="116" spans="1:8">
      <c r="A116" s="51">
        <v>7466</v>
      </c>
      <c r="B116" s="55" t="s">
        <v>272</v>
      </c>
      <c r="C116" s="51" t="s">
        <v>157</v>
      </c>
      <c r="D116" s="53">
        <v>13981</v>
      </c>
      <c r="E116" s="53">
        <v>18579.599999999999</v>
      </c>
      <c r="F116" s="54">
        <v>392</v>
      </c>
      <c r="G116" s="54">
        <v>219</v>
      </c>
      <c r="H116" s="54">
        <v>2628</v>
      </c>
    </row>
    <row r="117" spans="1:8">
      <c r="A117" s="51">
        <v>7489</v>
      </c>
      <c r="B117" s="55" t="s">
        <v>273</v>
      </c>
      <c r="C117" s="51" t="s">
        <v>160</v>
      </c>
      <c r="D117" s="53">
        <v>31877</v>
      </c>
      <c r="E117" s="53">
        <v>40736.800000000003</v>
      </c>
      <c r="F117" s="54">
        <v>1105</v>
      </c>
      <c r="G117" s="54">
        <v>4792</v>
      </c>
      <c r="H117" s="54">
        <v>74654</v>
      </c>
    </row>
    <row r="118" spans="1:8">
      <c r="A118" s="51">
        <v>7501</v>
      </c>
      <c r="B118" s="55" t="s">
        <v>274</v>
      </c>
      <c r="C118" s="51" t="s">
        <v>160</v>
      </c>
      <c r="D118" s="53">
        <v>11247</v>
      </c>
      <c r="E118" s="53">
        <v>12627.9</v>
      </c>
      <c r="F118" s="54">
        <v>326</v>
      </c>
      <c r="G118" s="54">
        <v>1269</v>
      </c>
      <c r="H118" s="54">
        <v>20167</v>
      </c>
    </row>
    <row r="119" spans="1:8">
      <c r="A119" s="51">
        <v>7503</v>
      </c>
      <c r="B119" s="55" t="s">
        <v>275</v>
      </c>
      <c r="C119" s="51" t="s">
        <v>157</v>
      </c>
      <c r="D119" s="53">
        <v>16650</v>
      </c>
      <c r="E119" s="53">
        <v>23321.3</v>
      </c>
      <c r="F119" s="54">
        <v>934</v>
      </c>
      <c r="G119" s="54">
        <v>2549</v>
      </c>
      <c r="H119" s="54">
        <v>44504</v>
      </c>
    </row>
    <row r="120" spans="1:8">
      <c r="A120" s="51">
        <v>7506</v>
      </c>
      <c r="B120" s="55" t="s">
        <v>276</v>
      </c>
      <c r="C120" s="51" t="s">
        <v>160</v>
      </c>
      <c r="D120" s="53">
        <v>37032</v>
      </c>
      <c r="E120" s="53">
        <v>49373.8</v>
      </c>
      <c r="F120" s="54">
        <v>2873</v>
      </c>
      <c r="G120" s="54">
        <v>12655</v>
      </c>
      <c r="H120" s="54">
        <v>200957</v>
      </c>
    </row>
    <row r="121" spans="1:8">
      <c r="A121" s="51">
        <v>7507</v>
      </c>
      <c r="B121" s="55" t="s">
        <v>277</v>
      </c>
      <c r="C121" s="51" t="s">
        <v>160</v>
      </c>
      <c r="D121" s="53">
        <v>70946</v>
      </c>
      <c r="E121" s="53">
        <v>83536.7</v>
      </c>
      <c r="F121" s="54">
        <v>2240</v>
      </c>
      <c r="G121" s="54">
        <v>16786</v>
      </c>
      <c r="H121" s="54">
        <v>260925</v>
      </c>
    </row>
    <row r="122" spans="1:8">
      <c r="A122" s="51">
        <v>7514</v>
      </c>
      <c r="B122" s="55" t="s">
        <v>278</v>
      </c>
      <c r="C122" s="51" t="s">
        <v>160</v>
      </c>
      <c r="D122" s="53">
        <v>6174</v>
      </c>
      <c r="E122" s="53">
        <v>12463</v>
      </c>
      <c r="F122" s="54">
        <v>325</v>
      </c>
      <c r="G122" s="54">
        <v>116</v>
      </c>
      <c r="H122" s="54">
        <v>911</v>
      </c>
    </row>
    <row r="123" spans="1:8">
      <c r="A123" s="51">
        <v>7518</v>
      </c>
      <c r="B123" s="55" t="s">
        <v>279</v>
      </c>
      <c r="C123" s="51" t="s">
        <v>160</v>
      </c>
      <c r="D123" s="53">
        <v>39828</v>
      </c>
      <c r="E123" s="53">
        <v>45126</v>
      </c>
      <c r="F123" s="54">
        <v>1076</v>
      </c>
      <c r="G123" s="54">
        <v>5088</v>
      </c>
      <c r="H123" s="54">
        <v>79932</v>
      </c>
    </row>
    <row r="124" spans="1:8">
      <c r="A124" s="51">
        <v>7523</v>
      </c>
      <c r="B124" s="55" t="s">
        <v>280</v>
      </c>
      <c r="C124" s="51" t="s">
        <v>160</v>
      </c>
      <c r="D124" s="53">
        <v>35240</v>
      </c>
      <c r="E124" s="53">
        <v>44177.7</v>
      </c>
      <c r="F124" s="54">
        <v>1352</v>
      </c>
      <c r="G124" s="54">
        <v>8066</v>
      </c>
      <c r="H124" s="54">
        <v>125958</v>
      </c>
    </row>
    <row r="125" spans="1:8">
      <c r="A125" s="51">
        <v>7524</v>
      </c>
      <c r="B125" s="55" t="s">
        <v>281</v>
      </c>
      <c r="C125" s="51" t="s">
        <v>160</v>
      </c>
      <c r="D125" s="53">
        <v>33976</v>
      </c>
      <c r="E125" s="53">
        <v>53400.5</v>
      </c>
      <c r="F125" s="54">
        <v>496</v>
      </c>
      <c r="G125" s="54">
        <v>1573</v>
      </c>
      <c r="H125" s="54">
        <v>24426</v>
      </c>
    </row>
    <row r="126" spans="1:8">
      <c r="A126" s="51">
        <v>7525</v>
      </c>
      <c r="B126" s="55" t="s">
        <v>282</v>
      </c>
      <c r="C126" s="51" t="s">
        <v>160</v>
      </c>
      <c r="D126" s="53">
        <v>22991</v>
      </c>
      <c r="E126" s="53">
        <v>30455.8</v>
      </c>
      <c r="F126" s="54">
        <v>486</v>
      </c>
      <c r="G126" s="54">
        <v>1072</v>
      </c>
      <c r="H126" s="54">
        <v>16776</v>
      </c>
    </row>
    <row r="127" spans="1:8">
      <c r="A127" s="51">
        <v>7526</v>
      </c>
      <c r="B127" s="55" t="s">
        <v>283</v>
      </c>
      <c r="C127" s="51" t="s">
        <v>160</v>
      </c>
      <c r="D127" s="53">
        <v>19633</v>
      </c>
      <c r="E127" s="53">
        <v>41825.5</v>
      </c>
      <c r="F127" s="54">
        <v>1382</v>
      </c>
      <c r="G127" s="54">
        <v>1335</v>
      </c>
      <c r="H127" s="54">
        <v>20586</v>
      </c>
    </row>
    <row r="128" spans="1:8">
      <c r="A128" s="51">
        <v>7529</v>
      </c>
      <c r="B128" s="55" t="s">
        <v>284</v>
      </c>
      <c r="C128" s="51" t="s">
        <v>160</v>
      </c>
      <c r="D128" s="53">
        <v>27020</v>
      </c>
      <c r="E128" s="53">
        <v>30397.5</v>
      </c>
      <c r="F128" s="54">
        <v>772</v>
      </c>
      <c r="G128" s="54">
        <v>1285</v>
      </c>
      <c r="H128" s="54">
        <v>19291</v>
      </c>
    </row>
    <row r="129" spans="1:8">
      <c r="A129" s="51">
        <v>7531</v>
      </c>
      <c r="B129" s="55" t="s">
        <v>285</v>
      </c>
      <c r="C129" s="51" t="s">
        <v>160</v>
      </c>
      <c r="D129" s="53">
        <v>9375</v>
      </c>
      <c r="E129" s="53">
        <v>12154.1</v>
      </c>
      <c r="F129" s="54">
        <v>375</v>
      </c>
      <c r="G129" s="54">
        <v>1111</v>
      </c>
      <c r="H129" s="54">
        <v>15732</v>
      </c>
    </row>
    <row r="130" spans="1:8">
      <c r="A130" s="51">
        <v>7532</v>
      </c>
      <c r="B130" s="55" t="s">
        <v>286</v>
      </c>
      <c r="C130" s="51" t="s">
        <v>160</v>
      </c>
      <c r="D130" s="53">
        <v>15942</v>
      </c>
      <c r="E130" s="53">
        <v>19527.3</v>
      </c>
      <c r="F130" s="54">
        <v>389</v>
      </c>
      <c r="G130" s="54">
        <v>8735</v>
      </c>
      <c r="H130" s="54">
        <v>136966</v>
      </c>
    </row>
    <row r="131" spans="1:8">
      <c r="A131" s="51">
        <v>7544</v>
      </c>
      <c r="B131" s="55" t="s">
        <v>287</v>
      </c>
      <c r="C131" s="51" t="s">
        <v>160</v>
      </c>
      <c r="D131" s="53">
        <v>20864</v>
      </c>
      <c r="E131" s="53">
        <v>31517.7</v>
      </c>
      <c r="F131" s="54">
        <v>652</v>
      </c>
      <c r="G131" s="54">
        <v>2403</v>
      </c>
      <c r="H131" s="54">
        <v>38456</v>
      </c>
    </row>
    <row r="132" spans="1:8">
      <c r="A132" s="51">
        <v>7545</v>
      </c>
      <c r="B132" s="55" t="s">
        <v>288</v>
      </c>
      <c r="C132" s="51" t="s">
        <v>160</v>
      </c>
      <c r="D132" s="53">
        <v>12877</v>
      </c>
      <c r="E132" s="53">
        <v>26083</v>
      </c>
      <c r="F132" s="54">
        <v>652</v>
      </c>
      <c r="G132" s="54">
        <v>1636</v>
      </c>
      <c r="H132" s="54">
        <v>25735</v>
      </c>
    </row>
    <row r="133" spans="1:8">
      <c r="A133" s="51">
        <v>7547</v>
      </c>
      <c r="B133" s="55" t="s">
        <v>289</v>
      </c>
      <c r="C133" s="51" t="s">
        <v>160</v>
      </c>
      <c r="D133" s="53">
        <v>17730</v>
      </c>
      <c r="E133" s="53">
        <v>28353.9</v>
      </c>
      <c r="F133" s="54">
        <v>651</v>
      </c>
      <c r="G133" s="54">
        <v>1822</v>
      </c>
      <c r="H133" s="54">
        <v>29183</v>
      </c>
    </row>
    <row r="134" spans="1:8">
      <c r="A134" s="51">
        <v>7554</v>
      </c>
      <c r="B134" s="55" t="s">
        <v>290</v>
      </c>
      <c r="C134" s="51" t="s">
        <v>160</v>
      </c>
      <c r="D134" s="53">
        <v>6436</v>
      </c>
      <c r="E134" s="53">
        <v>9169.2000000000007</v>
      </c>
      <c r="F134" s="54">
        <v>472</v>
      </c>
      <c r="G134" s="54">
        <v>1464</v>
      </c>
      <c r="H134" s="54">
        <v>20024</v>
      </c>
    </row>
    <row r="135" spans="1:8">
      <c r="A135" s="51">
        <v>7555</v>
      </c>
      <c r="B135" s="55" t="s">
        <v>291</v>
      </c>
      <c r="C135" s="51" t="s">
        <v>160</v>
      </c>
      <c r="D135" s="53">
        <v>13628</v>
      </c>
      <c r="E135" s="53">
        <v>15746.2</v>
      </c>
      <c r="F135" s="54">
        <v>825</v>
      </c>
      <c r="G135" s="54">
        <v>3478</v>
      </c>
      <c r="H135" s="54">
        <v>54898</v>
      </c>
    </row>
    <row r="136" spans="1:8">
      <c r="A136" s="51">
        <v>7560</v>
      </c>
      <c r="B136" s="55" t="s">
        <v>292</v>
      </c>
      <c r="C136" s="51" t="s">
        <v>160</v>
      </c>
      <c r="D136" s="53">
        <v>12853</v>
      </c>
      <c r="E136" s="53">
        <v>14445.1</v>
      </c>
      <c r="F136" s="54">
        <v>503</v>
      </c>
      <c r="G136" s="54">
        <v>3249</v>
      </c>
      <c r="H136" s="54">
        <v>43073</v>
      </c>
    </row>
    <row r="137" spans="1:8">
      <c r="A137" s="51">
        <v>7561</v>
      </c>
      <c r="B137" s="55" t="s">
        <v>293</v>
      </c>
      <c r="C137" s="51" t="s">
        <v>160</v>
      </c>
      <c r="D137" s="53">
        <v>4644</v>
      </c>
      <c r="E137" s="53">
        <v>9937.2000000000007</v>
      </c>
      <c r="F137" s="54">
        <v>172</v>
      </c>
      <c r="G137" s="54">
        <v>502</v>
      </c>
      <c r="H137" s="54">
        <v>8429</v>
      </c>
    </row>
    <row r="138" spans="1:8">
      <c r="A138" s="51">
        <v>7562</v>
      </c>
      <c r="B138" s="55" t="s">
        <v>294</v>
      </c>
      <c r="C138" s="51" t="s">
        <v>160</v>
      </c>
      <c r="D138" s="53">
        <v>10416</v>
      </c>
      <c r="E138" s="53">
        <v>11694.9</v>
      </c>
      <c r="F138" s="54">
        <v>168</v>
      </c>
      <c r="G138" s="54">
        <v>148</v>
      </c>
      <c r="H138" s="54">
        <v>2371</v>
      </c>
    </row>
    <row r="139" spans="1:8">
      <c r="A139" s="51">
        <v>7564</v>
      </c>
      <c r="B139" s="55" t="s">
        <v>295</v>
      </c>
      <c r="C139" s="51" t="s">
        <v>160</v>
      </c>
      <c r="D139" s="53">
        <v>14762</v>
      </c>
      <c r="E139" s="53">
        <v>20276.5</v>
      </c>
      <c r="F139" s="54">
        <v>467</v>
      </c>
      <c r="G139" s="54">
        <v>1620</v>
      </c>
      <c r="H139" s="54">
        <v>25443</v>
      </c>
    </row>
    <row r="140" spans="1:8">
      <c r="A140" s="51">
        <v>7565</v>
      </c>
      <c r="B140" s="55" t="s">
        <v>296</v>
      </c>
      <c r="C140" s="51" t="s">
        <v>160</v>
      </c>
      <c r="D140" s="53">
        <v>8127</v>
      </c>
      <c r="E140" s="53">
        <v>13816.8</v>
      </c>
      <c r="F140" s="54">
        <v>301</v>
      </c>
      <c r="G140" s="54">
        <v>1926</v>
      </c>
      <c r="H140" s="54">
        <v>30142</v>
      </c>
    </row>
    <row r="141" spans="1:8">
      <c r="A141" s="51">
        <v>7592</v>
      </c>
      <c r="B141" s="55" t="s">
        <v>297</v>
      </c>
      <c r="C141" s="51" t="s">
        <v>162</v>
      </c>
      <c r="D141" s="53">
        <v>13600</v>
      </c>
      <c r="E141" s="53">
        <v>26140.799999999999</v>
      </c>
      <c r="F141" s="54">
        <v>340</v>
      </c>
      <c r="G141" s="54">
        <v>2061</v>
      </c>
      <c r="H141" s="54">
        <v>61035</v>
      </c>
    </row>
    <row r="142" spans="1:8">
      <c r="A142" s="51">
        <v>7593</v>
      </c>
      <c r="B142" s="55" t="s">
        <v>298</v>
      </c>
      <c r="C142" s="51" t="s">
        <v>157</v>
      </c>
      <c r="D142" s="53">
        <v>25216</v>
      </c>
      <c r="E142" s="53">
        <v>37255</v>
      </c>
      <c r="F142" s="54">
        <v>1028</v>
      </c>
      <c r="G142" s="54">
        <v>5626</v>
      </c>
      <c r="H142" s="54">
        <v>89190</v>
      </c>
    </row>
    <row r="143" spans="1:8">
      <c r="A143" s="51">
        <v>7671</v>
      </c>
      <c r="B143" s="55" t="s">
        <v>299</v>
      </c>
      <c r="C143" s="51" t="s">
        <v>160</v>
      </c>
      <c r="D143" s="53">
        <v>1020</v>
      </c>
      <c r="E143" s="53">
        <v>1625.2</v>
      </c>
      <c r="F143" s="54">
        <v>34</v>
      </c>
      <c r="G143" s="54">
        <v>222</v>
      </c>
      <c r="H143" s="54">
        <v>3338</v>
      </c>
    </row>
    <row r="144" spans="1:8">
      <c r="A144" s="51">
        <v>7771</v>
      </c>
      <c r="B144" s="55" t="s">
        <v>300</v>
      </c>
      <c r="C144" s="51" t="s">
        <v>160</v>
      </c>
      <c r="D144" s="53">
        <v>12410</v>
      </c>
      <c r="E144" s="53">
        <v>18845.7</v>
      </c>
      <c r="F144" s="54">
        <v>547</v>
      </c>
      <c r="G144" s="54">
        <v>4750</v>
      </c>
      <c r="H144" s="54">
        <v>75491</v>
      </c>
    </row>
    <row r="145" spans="1:8">
      <c r="A145" s="51">
        <v>7772</v>
      </c>
      <c r="B145" s="55" t="s">
        <v>301</v>
      </c>
      <c r="C145" s="51" t="s">
        <v>160</v>
      </c>
      <c r="D145" s="53">
        <v>7528</v>
      </c>
      <c r="E145" s="53">
        <v>17067.3</v>
      </c>
      <c r="F145" s="54">
        <v>387</v>
      </c>
      <c r="G145" s="54">
        <v>9599</v>
      </c>
      <c r="H145" s="54">
        <v>124533</v>
      </c>
    </row>
    <row r="146" spans="1:8">
      <c r="A146" s="51">
        <v>7773</v>
      </c>
      <c r="B146" s="55" t="s">
        <v>302</v>
      </c>
      <c r="C146" s="51" t="s">
        <v>160</v>
      </c>
      <c r="D146" s="53">
        <v>1539</v>
      </c>
      <c r="E146" s="53">
        <v>3394</v>
      </c>
      <c r="F146" s="54">
        <v>171</v>
      </c>
      <c r="G146" s="54">
        <v>873</v>
      </c>
      <c r="H146" s="54">
        <v>9923</v>
      </c>
    </row>
    <row r="147" spans="1:8">
      <c r="A147" s="51">
        <v>7774</v>
      </c>
      <c r="B147" s="55" t="s">
        <v>303</v>
      </c>
      <c r="C147" s="51" t="s">
        <v>160</v>
      </c>
      <c r="D147" s="53">
        <v>3008</v>
      </c>
      <c r="E147" s="53">
        <v>4613.3</v>
      </c>
      <c r="F147" s="54">
        <v>376</v>
      </c>
      <c r="G147" s="54">
        <v>9277</v>
      </c>
      <c r="H147" s="54">
        <v>103424</v>
      </c>
    </row>
    <row r="148" spans="1:8">
      <c r="A148" s="51">
        <v>7775</v>
      </c>
      <c r="B148" s="55" t="s">
        <v>304</v>
      </c>
      <c r="C148" s="51" t="s">
        <v>160</v>
      </c>
      <c r="D148" s="53">
        <v>4788</v>
      </c>
      <c r="E148" s="53">
        <v>7132.9</v>
      </c>
      <c r="F148" s="54">
        <v>342</v>
      </c>
      <c r="G148" s="54">
        <v>2757</v>
      </c>
      <c r="H148" s="54">
        <v>32678</v>
      </c>
    </row>
    <row r="149" spans="1:8">
      <c r="A149" s="51">
        <v>7776</v>
      </c>
      <c r="B149" s="55" t="s">
        <v>305</v>
      </c>
      <c r="C149" s="51" t="s">
        <v>160</v>
      </c>
      <c r="D149" s="53">
        <v>6563</v>
      </c>
      <c r="E149" s="53">
        <v>10967.8</v>
      </c>
      <c r="F149" s="54">
        <v>376</v>
      </c>
      <c r="G149" s="54">
        <v>8302</v>
      </c>
      <c r="H149" s="54">
        <v>85410</v>
      </c>
    </row>
    <row r="150" spans="1:8">
      <c r="A150" s="51">
        <v>7801</v>
      </c>
      <c r="B150" s="55" t="s">
        <v>306</v>
      </c>
      <c r="C150" s="51" t="s">
        <v>160</v>
      </c>
      <c r="D150" s="53">
        <v>35930.5</v>
      </c>
      <c r="E150" s="53">
        <v>58955.6</v>
      </c>
      <c r="F150" s="54">
        <v>1869</v>
      </c>
      <c r="G150" s="54">
        <v>21033</v>
      </c>
      <c r="H150" s="54">
        <v>272308</v>
      </c>
    </row>
    <row r="151" spans="1:8">
      <c r="A151" s="51">
        <v>8810</v>
      </c>
      <c r="B151" s="55" t="s">
        <v>307</v>
      </c>
      <c r="C151" s="51" t="s">
        <v>160</v>
      </c>
      <c r="D151" s="53">
        <v>2522</v>
      </c>
      <c r="E151" s="53">
        <v>3959.6</v>
      </c>
      <c r="F151" s="54">
        <v>251</v>
      </c>
      <c r="G151" s="54">
        <v>151</v>
      </c>
      <c r="H151" s="54">
        <v>2406</v>
      </c>
    </row>
    <row r="152" spans="1:8">
      <c r="A152" s="51">
        <v>8812</v>
      </c>
      <c r="B152" s="55" t="s">
        <v>308</v>
      </c>
      <c r="C152" s="51" t="s">
        <v>162</v>
      </c>
      <c r="D152" s="53">
        <v>10595</v>
      </c>
      <c r="E152" s="53">
        <v>17001.8</v>
      </c>
      <c r="F152" s="54">
        <v>444</v>
      </c>
      <c r="G152" s="54">
        <v>1383</v>
      </c>
      <c r="H152" s="54">
        <v>18641</v>
      </c>
    </row>
    <row r="153" spans="1:8">
      <c r="A153" s="51">
        <v>8820</v>
      </c>
      <c r="B153" s="55" t="s">
        <v>309</v>
      </c>
      <c r="C153" s="51" t="s">
        <v>160</v>
      </c>
      <c r="D153" s="53">
        <v>9927</v>
      </c>
      <c r="E153" s="53">
        <v>17287.8</v>
      </c>
      <c r="F153" s="54">
        <v>513</v>
      </c>
      <c r="G153" s="54">
        <v>15978</v>
      </c>
      <c r="H153" s="54">
        <v>216290</v>
      </c>
    </row>
    <row r="154" spans="1:8">
      <c r="A154" s="51">
        <v>8821</v>
      </c>
      <c r="B154" s="55" t="s">
        <v>310</v>
      </c>
      <c r="C154" s="51" t="s">
        <v>160</v>
      </c>
      <c r="D154" s="53">
        <v>13774</v>
      </c>
      <c r="E154" s="53">
        <v>20360.2</v>
      </c>
      <c r="F154" s="54">
        <v>673</v>
      </c>
      <c r="G154" s="54">
        <v>7200</v>
      </c>
      <c r="H154" s="54">
        <v>101183</v>
      </c>
    </row>
    <row r="155" spans="1:8">
      <c r="A155" s="51">
        <v>8822</v>
      </c>
      <c r="B155" s="55" t="s">
        <v>311</v>
      </c>
      <c r="C155" s="51" t="s">
        <v>160</v>
      </c>
      <c r="D155" s="53">
        <v>3400</v>
      </c>
      <c r="E155" s="53">
        <v>4929.3999999999996</v>
      </c>
      <c r="F155" s="54">
        <v>170</v>
      </c>
      <c r="G155" s="54">
        <v>1649</v>
      </c>
      <c r="H155" s="54">
        <v>20268</v>
      </c>
    </row>
    <row r="156" spans="1:8">
      <c r="A156" s="51">
        <v>8823</v>
      </c>
      <c r="B156" s="55" t="s">
        <v>312</v>
      </c>
      <c r="C156" s="51" t="s">
        <v>160</v>
      </c>
      <c r="D156" s="53">
        <v>1650</v>
      </c>
      <c r="E156" s="53">
        <v>4329.2</v>
      </c>
      <c r="F156" s="54">
        <v>165</v>
      </c>
      <c r="G156" s="54">
        <v>615</v>
      </c>
      <c r="H156" s="54">
        <v>7500</v>
      </c>
    </row>
    <row r="157" spans="1:8">
      <c r="A157" s="51">
        <v>8824</v>
      </c>
      <c r="B157" s="55" t="s">
        <v>313</v>
      </c>
      <c r="C157" s="51" t="s">
        <v>160</v>
      </c>
      <c r="D157" s="53">
        <v>4443</v>
      </c>
      <c r="E157" s="53">
        <v>6708.5</v>
      </c>
      <c r="F157" s="54">
        <v>329</v>
      </c>
      <c r="G157" s="54">
        <v>1159</v>
      </c>
      <c r="H157" s="54">
        <v>15805</v>
      </c>
    </row>
    <row r="158" spans="1:8">
      <c r="A158" s="51">
        <v>8830</v>
      </c>
      <c r="B158" s="55" t="s">
        <v>314</v>
      </c>
      <c r="C158" s="51" t="s">
        <v>160</v>
      </c>
      <c r="D158" s="53">
        <v>2458</v>
      </c>
      <c r="E158" s="53">
        <v>4760.8</v>
      </c>
      <c r="F158" s="54">
        <v>89</v>
      </c>
      <c r="G158" s="54">
        <v>1033</v>
      </c>
      <c r="H158" s="54">
        <v>14298</v>
      </c>
    </row>
    <row r="159" spans="1:8">
      <c r="A159" s="51">
        <v>8832</v>
      </c>
      <c r="B159" s="55" t="s">
        <v>315</v>
      </c>
      <c r="C159" s="51" t="s">
        <v>160</v>
      </c>
      <c r="D159" s="53">
        <v>2574</v>
      </c>
      <c r="E159" s="53">
        <v>3469</v>
      </c>
      <c r="F159" s="54">
        <v>99</v>
      </c>
      <c r="G159" s="54">
        <v>1639</v>
      </c>
      <c r="H159" s="54">
        <v>22268</v>
      </c>
    </row>
    <row r="160" spans="1:8">
      <c r="A160" s="51">
        <v>8870</v>
      </c>
      <c r="B160" s="55" t="s">
        <v>316</v>
      </c>
      <c r="C160" s="51" t="s">
        <v>160</v>
      </c>
      <c r="D160" s="53">
        <v>8594</v>
      </c>
      <c r="E160" s="53">
        <v>12837.2</v>
      </c>
      <c r="F160" s="54">
        <v>331</v>
      </c>
      <c r="G160" s="54">
        <v>5878</v>
      </c>
      <c r="H160" s="54">
        <v>75735</v>
      </c>
    </row>
    <row r="161" spans="1:8">
      <c r="A161" s="51">
        <v>8871</v>
      </c>
      <c r="B161" s="55" t="s">
        <v>317</v>
      </c>
      <c r="C161" s="51" t="s">
        <v>160</v>
      </c>
      <c r="D161" s="53">
        <v>1704</v>
      </c>
      <c r="E161" s="53">
        <v>4304.2</v>
      </c>
      <c r="F161" s="54">
        <v>196</v>
      </c>
      <c r="G161" s="54">
        <v>4400</v>
      </c>
      <c r="H161" s="54">
        <v>55701</v>
      </c>
    </row>
    <row r="162" spans="1:8">
      <c r="A162" s="51">
        <v>8874</v>
      </c>
      <c r="B162" s="55" t="s">
        <v>318</v>
      </c>
      <c r="C162" s="51" t="s">
        <v>160</v>
      </c>
      <c r="D162" s="53">
        <v>4596</v>
      </c>
      <c r="E162" s="53">
        <v>7071.3</v>
      </c>
      <c r="F162" s="54">
        <v>327</v>
      </c>
      <c r="G162" s="54">
        <v>8902</v>
      </c>
      <c r="H162" s="54">
        <v>112471</v>
      </c>
    </row>
    <row r="163" spans="1:8">
      <c r="A163" s="51">
        <v>9271</v>
      </c>
      <c r="B163" s="55" t="s">
        <v>319</v>
      </c>
      <c r="C163" s="51" t="s">
        <v>160</v>
      </c>
      <c r="D163" s="53">
        <v>5229</v>
      </c>
      <c r="E163" s="53">
        <v>6280</v>
      </c>
      <c r="F163" s="54">
        <v>249</v>
      </c>
      <c r="G163" s="54">
        <v>1722</v>
      </c>
      <c r="H163" s="54">
        <v>25859</v>
      </c>
    </row>
    <row r="164" spans="1:8">
      <c r="A164" s="51">
        <v>9312</v>
      </c>
      <c r="B164" s="55" t="s">
        <v>320</v>
      </c>
      <c r="C164" s="51" t="s">
        <v>160</v>
      </c>
      <c r="D164" s="53">
        <v>2822</v>
      </c>
      <c r="E164" s="53">
        <v>4687.5</v>
      </c>
      <c r="F164" s="54">
        <v>370</v>
      </c>
      <c r="G164" s="54">
        <v>7822</v>
      </c>
      <c r="H164" s="54">
        <v>99463</v>
      </c>
    </row>
    <row r="165" spans="1:8">
      <c r="A165" s="51">
        <v>9341</v>
      </c>
      <c r="B165" s="55" t="s">
        <v>200</v>
      </c>
      <c r="C165" s="51" t="s">
        <v>160</v>
      </c>
      <c r="D165" s="53">
        <v>2938</v>
      </c>
      <c r="E165" s="53">
        <v>3494.7</v>
      </c>
      <c r="F165" s="54">
        <v>130</v>
      </c>
      <c r="G165" s="54">
        <v>625</v>
      </c>
      <c r="H165" s="54">
        <v>8497</v>
      </c>
    </row>
    <row r="166" spans="1:8">
      <c r="A166" s="51">
        <v>9342</v>
      </c>
      <c r="B166" s="55" t="s">
        <v>321</v>
      </c>
      <c r="C166" s="51" t="s">
        <v>162</v>
      </c>
      <c r="D166" s="53">
        <v>780</v>
      </c>
      <c r="E166" s="53">
        <v>1741.8</v>
      </c>
      <c r="F166" s="54">
        <v>52</v>
      </c>
      <c r="G166" s="54">
        <v>221</v>
      </c>
      <c r="H166" s="54">
        <v>3395</v>
      </c>
    </row>
    <row r="167" spans="1:8">
      <c r="A167" s="51">
        <v>9501</v>
      </c>
      <c r="B167" s="55" t="s">
        <v>322</v>
      </c>
      <c r="C167" s="51" t="s">
        <v>160</v>
      </c>
      <c r="D167" s="53">
        <v>4744</v>
      </c>
      <c r="E167" s="53">
        <v>7768.5</v>
      </c>
      <c r="F167" s="54">
        <v>437</v>
      </c>
      <c r="G167" s="54">
        <v>11059</v>
      </c>
      <c r="H167" s="54">
        <v>130001</v>
      </c>
    </row>
    <row r="168" spans="1:8">
      <c r="A168" s="51">
        <v>9571</v>
      </c>
      <c r="B168" s="55" t="s">
        <v>323</v>
      </c>
      <c r="C168" s="51" t="s">
        <v>160</v>
      </c>
      <c r="D168" s="53">
        <v>24446</v>
      </c>
      <c r="E168" s="53">
        <v>37231.5</v>
      </c>
      <c r="F168" s="54">
        <v>1002</v>
      </c>
      <c r="G168" s="54">
        <v>18110</v>
      </c>
      <c r="H168" s="54">
        <v>237033</v>
      </c>
    </row>
    <row r="169" spans="1:8">
      <c r="A169" s="51">
        <v>9591</v>
      </c>
      <c r="B169" s="55" t="s">
        <v>324</v>
      </c>
      <c r="C169" s="51" t="s">
        <v>160</v>
      </c>
      <c r="D169" s="53">
        <v>2064</v>
      </c>
      <c r="E169" s="53">
        <v>3663.4</v>
      </c>
      <c r="F169" s="54">
        <v>172</v>
      </c>
      <c r="G169" s="54">
        <v>1080</v>
      </c>
      <c r="H169" s="54">
        <v>12600</v>
      </c>
    </row>
    <row r="170" spans="1:8">
      <c r="A170" s="51">
        <v>9592</v>
      </c>
      <c r="B170" s="55" t="s">
        <v>325</v>
      </c>
      <c r="C170" s="51" t="s">
        <v>157</v>
      </c>
      <c r="D170" s="53">
        <v>13871</v>
      </c>
      <c r="E170" s="53">
        <v>16025.1</v>
      </c>
      <c r="F170" s="54">
        <v>781</v>
      </c>
      <c r="G170" s="54">
        <v>14310</v>
      </c>
      <c r="H170" s="54">
        <v>177414</v>
      </c>
    </row>
    <row r="171" spans="1:8">
      <c r="A171" s="51">
        <v>9721</v>
      </c>
      <c r="B171" s="55" t="s">
        <v>326</v>
      </c>
      <c r="C171" s="51" t="s">
        <v>160</v>
      </c>
      <c r="D171" s="53">
        <v>1195</v>
      </c>
      <c r="E171" s="53">
        <v>1789.7</v>
      </c>
      <c r="F171" s="54">
        <v>104</v>
      </c>
      <c r="G171" s="54">
        <v>45</v>
      </c>
      <c r="H171" s="54">
        <v>452</v>
      </c>
    </row>
    <row r="172" spans="1:8">
      <c r="A172" s="18"/>
      <c r="B172" s="56"/>
      <c r="C172" s="57"/>
      <c r="D172" s="57">
        <f>SUM(D3:D171)</f>
        <v>3381216.5</v>
      </c>
      <c r="E172" s="57">
        <f>SUM(E3:E171)</f>
        <v>4452706.3999999994</v>
      </c>
      <c r="F172" s="58">
        <f>SUM(F3:F171)</f>
        <v>148815</v>
      </c>
      <c r="G172" s="58">
        <f>SUM(G3:G171)</f>
        <v>1595835</v>
      </c>
      <c r="H172" s="58">
        <f>SUM(H3:H171)</f>
        <v>22778908</v>
      </c>
    </row>
    <row r="173" spans="1:8">
      <c r="D173" s="89"/>
      <c r="E173" s="93"/>
    </row>
    <row r="174" spans="1:8">
      <c r="F174" s="59"/>
      <c r="G174" s="59"/>
      <c r="H174" s="59"/>
    </row>
    <row r="177" spans="1:8" ht="12.75" hidden="1" customHeight="1">
      <c r="A177" s="87"/>
      <c r="B177" s="87"/>
      <c r="C177" s="87"/>
      <c r="D177" s="92"/>
      <c r="E177" s="87"/>
      <c r="F177" s="87"/>
      <c r="G177" s="87"/>
      <c r="H177" s="87"/>
    </row>
    <row r="178" spans="1:8" hidden="1">
      <c r="D178" s="82">
        <v>1379555</v>
      </c>
      <c r="E178" s="82"/>
    </row>
    <row r="179" spans="1:8" hidden="1">
      <c r="D179" s="81">
        <f>(D178*$C$183/1000)*($C$184/1000)</f>
        <v>3658.8695665499995</v>
      </c>
      <c r="E179" s="81"/>
    </row>
    <row r="180" spans="1:8" hidden="1"/>
    <row r="181" spans="1:8" ht="12.75" hidden="1" thickBot="1"/>
    <row r="182" spans="1:8" ht="12.75" hidden="1" thickBot="1">
      <c r="B182" s="83" t="s">
        <v>327</v>
      </c>
      <c r="C182" s="84" t="s">
        <v>328</v>
      </c>
      <c r="D182" s="84" t="s">
        <v>329</v>
      </c>
      <c r="E182" s="90"/>
    </row>
    <row r="183" spans="1:8" ht="12.75" hidden="1" thickBot="1">
      <c r="B183" s="85" t="s">
        <v>330</v>
      </c>
      <c r="C183" s="86">
        <v>0.85499999999999998</v>
      </c>
      <c r="D183" s="86" t="s">
        <v>331</v>
      </c>
      <c r="E183" s="91"/>
    </row>
    <row r="184" spans="1:8" ht="12.75" hidden="1" thickBot="1">
      <c r="B184" s="85" t="s">
        <v>332</v>
      </c>
      <c r="C184" s="86">
        <v>3102</v>
      </c>
      <c r="D184" s="86" t="s">
        <v>333</v>
      </c>
      <c r="E184" s="91"/>
    </row>
  </sheetData>
  <pageMargins left="0.23622047244094491" right="0.23622047244094491" top="0.74803149606299213" bottom="0.74803149606299213" header="0.31496062992125984" footer="0.31496062992125984"/>
  <pageSetup paperSize="9" scale="68" orientation="portrait" r:id="rId1"/>
  <headerFooter>
    <oddHeader>&amp;C&amp;F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9AC-2D70-49F5-9BAD-E84BDD4886DA}">
  <dimension ref="A1:AE228"/>
  <sheetViews>
    <sheetView showGridLines="0" zoomScaleNormal="100" workbookViewId="0">
      <selection activeCell="F53" sqref="F53"/>
    </sheetView>
  </sheetViews>
  <sheetFormatPr defaultRowHeight="12"/>
  <cols>
    <col min="1" max="1" width="7.7109375" style="22" customWidth="1"/>
    <col min="2" max="2" width="13.140625" style="22" customWidth="1"/>
    <col min="3" max="3" width="9.28515625" style="22" bestFit="1" customWidth="1"/>
    <col min="4" max="4" width="10.28515625" style="22" bestFit="1" customWidth="1"/>
    <col min="5" max="5" width="29" style="22" bestFit="1" customWidth="1"/>
    <col min="6" max="6" width="10" style="22" bestFit="1" customWidth="1"/>
    <col min="7" max="7" width="12.28515625" style="22" customWidth="1"/>
    <col min="8" max="8" width="10.85546875" style="22" customWidth="1"/>
    <col min="9" max="9" width="7" style="22" customWidth="1"/>
    <col min="10" max="10" width="10.28515625" style="22" customWidth="1"/>
    <col min="11" max="11" width="8.140625" style="22" customWidth="1"/>
    <col min="12" max="12" width="11.42578125" style="22" customWidth="1"/>
    <col min="13" max="13" width="12" style="22" customWidth="1"/>
    <col min="14" max="14" width="9.140625" style="22" customWidth="1"/>
    <col min="15" max="15" width="7.42578125" style="63" customWidth="1"/>
    <col min="16" max="16" width="7.5703125" style="77" customWidth="1"/>
    <col min="17" max="17" width="9.140625" style="22"/>
    <col min="18" max="18" width="10.7109375" style="22" bestFit="1" customWidth="1"/>
    <col min="19" max="19" width="9.140625" style="22"/>
    <col min="20" max="20" width="3.5703125" style="22" customWidth="1"/>
    <col min="21" max="22" width="9.140625" style="22"/>
    <col min="23" max="23" width="5.28515625" style="22" customWidth="1"/>
    <col min="24" max="24" width="10.7109375" style="22" customWidth="1"/>
    <col min="25" max="26" width="9.140625" style="22"/>
    <col min="27" max="27" width="7.42578125" style="63" customWidth="1"/>
    <col min="28" max="16384" width="9.140625" style="22"/>
  </cols>
  <sheetData>
    <row r="1" spans="1:28" ht="15" customHeight="1">
      <c r="A1" s="127" t="s">
        <v>334</v>
      </c>
      <c r="B1" s="129" t="s">
        <v>335</v>
      </c>
      <c r="C1" s="123" t="s">
        <v>336</v>
      </c>
      <c r="D1" s="131" t="s">
        <v>337</v>
      </c>
      <c r="E1" s="133" t="s">
        <v>338</v>
      </c>
      <c r="F1" s="129"/>
      <c r="G1" s="131" t="s">
        <v>339</v>
      </c>
      <c r="H1" s="131" t="s">
        <v>340</v>
      </c>
      <c r="I1" s="131" t="s">
        <v>341</v>
      </c>
      <c r="J1" s="131" t="s">
        <v>342</v>
      </c>
      <c r="K1" s="131"/>
      <c r="L1" s="131" t="s">
        <v>343</v>
      </c>
      <c r="M1" s="131"/>
      <c r="N1" s="123" t="s">
        <v>344</v>
      </c>
      <c r="O1" s="123" t="s">
        <v>345</v>
      </c>
      <c r="P1" s="125" t="s">
        <v>346</v>
      </c>
      <c r="AA1" s="22"/>
    </row>
    <row r="2" spans="1:28" ht="39.75" customHeight="1">
      <c r="A2" s="128"/>
      <c r="B2" s="130"/>
      <c r="C2" s="124"/>
      <c r="D2" s="132"/>
      <c r="E2" s="101" t="s">
        <v>347</v>
      </c>
      <c r="F2" s="101" t="s">
        <v>348</v>
      </c>
      <c r="G2" s="132"/>
      <c r="H2" s="132"/>
      <c r="I2" s="132"/>
      <c r="J2" s="101" t="s">
        <v>349</v>
      </c>
      <c r="K2" s="101" t="s">
        <v>350</v>
      </c>
      <c r="L2" s="101" t="s">
        <v>351</v>
      </c>
      <c r="M2" s="101" t="s">
        <v>352</v>
      </c>
      <c r="N2" s="124"/>
      <c r="O2" s="124"/>
      <c r="P2" s="126"/>
      <c r="R2" s="60" t="s">
        <v>340</v>
      </c>
      <c r="S2" s="60" t="s">
        <v>353</v>
      </c>
      <c r="U2" s="60" t="s">
        <v>341</v>
      </c>
      <c r="V2" s="60" t="s">
        <v>353</v>
      </c>
      <c r="X2" s="60" t="s">
        <v>352</v>
      </c>
      <c r="Y2" s="60" t="s">
        <v>353</v>
      </c>
      <c r="AA2" s="60" t="s">
        <v>345</v>
      </c>
      <c r="AB2" s="60" t="s">
        <v>353</v>
      </c>
    </row>
    <row r="3" spans="1:28">
      <c r="A3" s="94">
        <v>4039</v>
      </c>
      <c r="B3" s="62" t="s">
        <v>354</v>
      </c>
      <c r="C3" s="62" t="s">
        <v>355</v>
      </c>
      <c r="D3" s="62" t="s">
        <v>356</v>
      </c>
      <c r="E3" s="62" t="s">
        <v>357</v>
      </c>
      <c r="F3" s="62">
        <v>502513900</v>
      </c>
      <c r="G3" s="62" t="s">
        <v>358</v>
      </c>
      <c r="H3" s="62" t="s">
        <v>359</v>
      </c>
      <c r="I3" s="62" t="s">
        <v>360</v>
      </c>
      <c r="J3" s="62">
        <v>51</v>
      </c>
      <c r="K3" s="62">
        <v>0</v>
      </c>
      <c r="L3" s="62" t="s">
        <v>29</v>
      </c>
      <c r="M3" s="62" t="s">
        <v>29</v>
      </c>
      <c r="N3" s="62">
        <v>1</v>
      </c>
      <c r="O3" s="62">
        <v>51</v>
      </c>
      <c r="P3" s="76">
        <v>25.238356164383561</v>
      </c>
      <c r="R3" s="62" t="s">
        <v>359</v>
      </c>
      <c r="S3" s="62">
        <f>COUNTIF($H:$H,$R3)</f>
        <v>141</v>
      </c>
      <c r="U3" s="62" t="s">
        <v>361</v>
      </c>
      <c r="V3" s="62">
        <f>COUNTIF($I:$I,$U3)</f>
        <v>8</v>
      </c>
      <c r="X3" s="62" t="s">
        <v>25</v>
      </c>
      <c r="Y3" s="62">
        <f>COUNTIF($M:$M,$X3)</f>
        <v>38</v>
      </c>
      <c r="AA3" s="62">
        <v>16</v>
      </c>
      <c r="AB3" s="62">
        <f>COUNTIF($O:$O,$AA3)</f>
        <v>0</v>
      </c>
    </row>
    <row r="4" spans="1:28">
      <c r="A4" s="94">
        <v>4209</v>
      </c>
      <c r="B4" s="62" t="s">
        <v>362</v>
      </c>
      <c r="C4" s="62" t="s">
        <v>355</v>
      </c>
      <c r="D4" s="62" t="s">
        <v>363</v>
      </c>
      <c r="E4" s="62" t="s">
        <v>357</v>
      </c>
      <c r="F4" s="62">
        <v>502513900</v>
      </c>
      <c r="G4" s="62" t="s">
        <v>364</v>
      </c>
      <c r="H4" s="62" t="s">
        <v>359</v>
      </c>
      <c r="I4" s="62" t="s">
        <v>365</v>
      </c>
      <c r="J4" s="62">
        <v>53</v>
      </c>
      <c r="K4" s="62">
        <v>27</v>
      </c>
      <c r="L4" s="62" t="s">
        <v>29</v>
      </c>
      <c r="M4" s="62" t="s">
        <v>29</v>
      </c>
      <c r="N4" s="62">
        <v>1</v>
      </c>
      <c r="O4" s="62">
        <v>80</v>
      </c>
      <c r="P4" s="76">
        <v>30.756164383561643</v>
      </c>
      <c r="R4" s="62" t="s">
        <v>366</v>
      </c>
      <c r="S4" s="62">
        <f>COUNTIF($H:$H,$R4)</f>
        <v>0</v>
      </c>
      <c r="U4" s="62" t="s">
        <v>360</v>
      </c>
      <c r="V4" s="62">
        <f t="shared" ref="V4:V9" si="0">COUNTIF($I:$I,$U4)</f>
        <v>11</v>
      </c>
      <c r="X4" s="62" t="s">
        <v>29</v>
      </c>
      <c r="Y4" s="62">
        <f>COUNTIF($M:$M,$X4)</f>
        <v>103</v>
      </c>
      <c r="AA4" s="62">
        <v>19</v>
      </c>
      <c r="AB4" s="62">
        <f t="shared" ref="AB4:AB66" si="1">COUNTIF($O:$O,$AA4)</f>
        <v>0</v>
      </c>
    </row>
    <row r="5" spans="1:28">
      <c r="A5" s="94">
        <v>4215</v>
      </c>
      <c r="B5" s="62" t="s">
        <v>362</v>
      </c>
      <c r="C5" s="62" t="s">
        <v>355</v>
      </c>
      <c r="D5" s="62" t="s">
        <v>363</v>
      </c>
      <c r="E5" s="62" t="s">
        <v>357</v>
      </c>
      <c r="F5" s="62">
        <v>502513900</v>
      </c>
      <c r="G5" s="62" t="s">
        <v>364</v>
      </c>
      <c r="H5" s="62" t="s">
        <v>359</v>
      </c>
      <c r="I5" s="62" t="s">
        <v>365</v>
      </c>
      <c r="J5" s="62">
        <v>53</v>
      </c>
      <c r="K5" s="62">
        <v>27</v>
      </c>
      <c r="L5" s="62" t="s">
        <v>29</v>
      </c>
      <c r="M5" s="62" t="s">
        <v>29</v>
      </c>
      <c r="N5" s="62">
        <v>1</v>
      </c>
      <c r="O5" s="62">
        <v>80</v>
      </c>
      <c r="P5" s="76">
        <v>30.756164383561643</v>
      </c>
      <c r="U5" s="62" t="s">
        <v>365</v>
      </c>
      <c r="V5" s="62">
        <f t="shared" si="0"/>
        <v>25</v>
      </c>
      <c r="AA5" s="62">
        <v>21</v>
      </c>
      <c r="AB5" s="62">
        <f t="shared" si="1"/>
        <v>0</v>
      </c>
    </row>
    <row r="6" spans="1:28">
      <c r="A6" s="94">
        <v>4216</v>
      </c>
      <c r="B6" s="62" t="s">
        <v>367</v>
      </c>
      <c r="C6" s="62" t="s">
        <v>355</v>
      </c>
      <c r="D6" s="62" t="s">
        <v>363</v>
      </c>
      <c r="E6" s="62" t="s">
        <v>357</v>
      </c>
      <c r="F6" s="62">
        <v>502513900</v>
      </c>
      <c r="G6" s="62" t="s">
        <v>368</v>
      </c>
      <c r="H6" s="62" t="s">
        <v>359</v>
      </c>
      <c r="I6" s="62" t="s">
        <v>369</v>
      </c>
      <c r="J6" s="62">
        <v>56</v>
      </c>
      <c r="K6" s="62">
        <v>24</v>
      </c>
      <c r="L6" s="62" t="s">
        <v>29</v>
      </c>
      <c r="M6" s="62" t="s">
        <v>29</v>
      </c>
      <c r="N6" s="62">
        <v>1</v>
      </c>
      <c r="O6" s="62">
        <v>80</v>
      </c>
      <c r="P6" s="76">
        <v>10.775342465753425</v>
      </c>
      <c r="U6" s="62" t="s">
        <v>370</v>
      </c>
      <c r="V6" s="62">
        <f t="shared" si="0"/>
        <v>7</v>
      </c>
      <c r="AA6" s="62">
        <v>22</v>
      </c>
      <c r="AB6" s="62">
        <f t="shared" si="1"/>
        <v>0</v>
      </c>
    </row>
    <row r="7" spans="1:28" ht="12" customHeight="1">
      <c r="A7" s="94">
        <v>4219</v>
      </c>
      <c r="B7" s="62" t="s">
        <v>362</v>
      </c>
      <c r="C7" s="62" t="s">
        <v>355</v>
      </c>
      <c r="D7" s="62" t="s">
        <v>363</v>
      </c>
      <c r="E7" s="62" t="s">
        <v>357</v>
      </c>
      <c r="F7" s="62">
        <v>502513900</v>
      </c>
      <c r="G7" s="62" t="s">
        <v>371</v>
      </c>
      <c r="H7" s="62" t="s">
        <v>359</v>
      </c>
      <c r="I7" s="62" t="s">
        <v>360</v>
      </c>
      <c r="J7" s="62">
        <v>49</v>
      </c>
      <c r="K7" s="62">
        <v>34</v>
      </c>
      <c r="L7" s="62" t="s">
        <v>29</v>
      </c>
      <c r="M7" s="62" t="s">
        <v>29</v>
      </c>
      <c r="N7" s="62">
        <v>1</v>
      </c>
      <c r="O7" s="62">
        <v>83</v>
      </c>
      <c r="P7" s="76">
        <v>29.789041095890411</v>
      </c>
      <c r="U7" s="62" t="s">
        <v>372</v>
      </c>
      <c r="V7" s="62">
        <f t="shared" si="0"/>
        <v>38</v>
      </c>
      <c r="AA7" s="62">
        <v>23</v>
      </c>
      <c r="AB7" s="62">
        <f t="shared" si="1"/>
        <v>1</v>
      </c>
    </row>
    <row r="8" spans="1:28">
      <c r="A8" s="94">
        <v>4247</v>
      </c>
      <c r="B8" s="62" t="s">
        <v>362</v>
      </c>
      <c r="C8" s="62" t="s">
        <v>355</v>
      </c>
      <c r="D8" s="62" t="s">
        <v>363</v>
      </c>
      <c r="E8" s="62" t="s">
        <v>357</v>
      </c>
      <c r="F8" s="62">
        <v>502513900</v>
      </c>
      <c r="G8" s="62" t="s">
        <v>373</v>
      </c>
      <c r="H8" s="62" t="s">
        <v>359</v>
      </c>
      <c r="I8" s="62" t="s">
        <v>360</v>
      </c>
      <c r="J8" s="62">
        <v>53</v>
      </c>
      <c r="K8" s="62">
        <v>27</v>
      </c>
      <c r="L8" s="62" t="s">
        <v>29</v>
      </c>
      <c r="M8" s="62" t="s">
        <v>29</v>
      </c>
      <c r="N8" s="62">
        <v>1</v>
      </c>
      <c r="O8" s="62">
        <v>80</v>
      </c>
      <c r="P8" s="76">
        <v>28.216438356164385</v>
      </c>
      <c r="U8" s="62" t="s">
        <v>369</v>
      </c>
      <c r="V8" s="62">
        <f t="shared" si="0"/>
        <v>52</v>
      </c>
      <c r="AA8" s="62">
        <v>24</v>
      </c>
      <c r="AB8" s="62">
        <f t="shared" si="1"/>
        <v>0</v>
      </c>
    </row>
    <row r="9" spans="1:28">
      <c r="A9" s="94">
        <v>4250</v>
      </c>
      <c r="B9" s="62" t="s">
        <v>362</v>
      </c>
      <c r="C9" s="62" t="s">
        <v>355</v>
      </c>
      <c r="D9" s="62" t="s">
        <v>363</v>
      </c>
      <c r="E9" s="62" t="s">
        <v>357</v>
      </c>
      <c r="F9" s="62">
        <v>502513900</v>
      </c>
      <c r="G9" s="62" t="s">
        <v>373</v>
      </c>
      <c r="H9" s="62" t="s">
        <v>359</v>
      </c>
      <c r="I9" s="62" t="s">
        <v>360</v>
      </c>
      <c r="J9" s="62">
        <v>53</v>
      </c>
      <c r="K9" s="62">
        <v>27</v>
      </c>
      <c r="L9" s="62" t="s">
        <v>29</v>
      </c>
      <c r="M9" s="62" t="s">
        <v>29</v>
      </c>
      <c r="N9" s="62">
        <v>1</v>
      </c>
      <c r="O9" s="62">
        <v>80</v>
      </c>
      <c r="P9" s="76">
        <v>28.6</v>
      </c>
      <c r="U9" s="62" t="s">
        <v>374</v>
      </c>
      <c r="V9" s="62">
        <f t="shared" si="0"/>
        <v>0</v>
      </c>
      <c r="AA9" s="62">
        <v>25</v>
      </c>
      <c r="AB9" s="62">
        <f t="shared" si="1"/>
        <v>0</v>
      </c>
    </row>
    <row r="10" spans="1:28">
      <c r="A10" s="94">
        <v>4261</v>
      </c>
      <c r="B10" s="62" t="s">
        <v>375</v>
      </c>
      <c r="C10" s="62" t="s">
        <v>355</v>
      </c>
      <c r="D10" s="62" t="s">
        <v>363</v>
      </c>
      <c r="E10" s="62" t="s">
        <v>357</v>
      </c>
      <c r="F10" s="62">
        <v>502513900</v>
      </c>
      <c r="G10" s="62" t="s">
        <v>364</v>
      </c>
      <c r="H10" s="62" t="s">
        <v>359</v>
      </c>
      <c r="I10" s="62" t="s">
        <v>365</v>
      </c>
      <c r="J10" s="62">
        <v>48</v>
      </c>
      <c r="K10" s="62">
        <v>0</v>
      </c>
      <c r="L10" s="62" t="s">
        <v>29</v>
      </c>
      <c r="M10" s="62" t="s">
        <v>29</v>
      </c>
      <c r="N10" s="62">
        <v>1</v>
      </c>
      <c r="O10" s="62">
        <v>48</v>
      </c>
      <c r="P10" s="76">
        <v>20.712328767123289</v>
      </c>
      <c r="AA10" s="62">
        <v>26</v>
      </c>
      <c r="AB10" s="62">
        <f t="shared" si="1"/>
        <v>1</v>
      </c>
    </row>
    <row r="11" spans="1:28">
      <c r="A11" s="94">
        <v>4262</v>
      </c>
      <c r="B11" s="62" t="s">
        <v>375</v>
      </c>
      <c r="C11" s="62" t="s">
        <v>355</v>
      </c>
      <c r="D11" s="62" t="s">
        <v>363</v>
      </c>
      <c r="E11" s="62" t="s">
        <v>357</v>
      </c>
      <c r="F11" s="62">
        <v>502513900</v>
      </c>
      <c r="G11" s="62" t="s">
        <v>364</v>
      </c>
      <c r="H11" s="62" t="s">
        <v>359</v>
      </c>
      <c r="I11" s="62" t="s">
        <v>365</v>
      </c>
      <c r="J11" s="62">
        <v>47</v>
      </c>
      <c r="K11" s="62">
        <v>24</v>
      </c>
      <c r="L11" s="62" t="s">
        <v>29</v>
      </c>
      <c r="M11" s="62" t="s">
        <v>29</v>
      </c>
      <c r="N11" s="62">
        <v>1</v>
      </c>
      <c r="O11" s="62">
        <v>71</v>
      </c>
      <c r="P11" s="76">
        <v>21.81917808219178</v>
      </c>
      <c r="AA11" s="62">
        <v>27</v>
      </c>
      <c r="AB11" s="62">
        <f t="shared" si="1"/>
        <v>0</v>
      </c>
    </row>
    <row r="12" spans="1:28">
      <c r="A12" s="94">
        <v>4274</v>
      </c>
      <c r="B12" s="62" t="s">
        <v>376</v>
      </c>
      <c r="C12" s="62" t="s">
        <v>355</v>
      </c>
      <c r="D12" s="62" t="s">
        <v>363</v>
      </c>
      <c r="E12" s="62" t="s">
        <v>357</v>
      </c>
      <c r="F12" s="62">
        <v>502513900</v>
      </c>
      <c r="G12" s="62" t="s">
        <v>364</v>
      </c>
      <c r="H12" s="62" t="s">
        <v>359</v>
      </c>
      <c r="I12" s="62" t="s">
        <v>372</v>
      </c>
      <c r="J12" s="62">
        <v>55</v>
      </c>
      <c r="K12" s="62">
        <v>0</v>
      </c>
      <c r="L12" s="62" t="s">
        <v>29</v>
      </c>
      <c r="M12" s="62" t="s">
        <v>29</v>
      </c>
      <c r="N12" s="62">
        <v>1</v>
      </c>
      <c r="O12" s="62">
        <v>55</v>
      </c>
      <c r="P12" s="76">
        <v>12.183561643835617</v>
      </c>
      <c r="AA12" s="62">
        <v>28</v>
      </c>
      <c r="AB12" s="62">
        <f t="shared" si="1"/>
        <v>1</v>
      </c>
    </row>
    <row r="13" spans="1:28">
      <c r="A13" s="94">
        <v>4303</v>
      </c>
      <c r="B13" s="62" t="s">
        <v>377</v>
      </c>
      <c r="C13" s="62" t="s">
        <v>355</v>
      </c>
      <c r="D13" s="62" t="s">
        <v>363</v>
      </c>
      <c r="E13" s="62" t="s">
        <v>357</v>
      </c>
      <c r="F13" s="62">
        <v>502513900</v>
      </c>
      <c r="G13" s="62" t="s">
        <v>378</v>
      </c>
      <c r="H13" s="62" t="s">
        <v>359</v>
      </c>
      <c r="I13" s="62" t="s">
        <v>360</v>
      </c>
      <c r="J13" s="62">
        <v>55</v>
      </c>
      <c r="K13" s="62">
        <v>27</v>
      </c>
      <c r="L13" s="62" t="s">
        <v>29</v>
      </c>
      <c r="M13" s="62" t="s">
        <v>29</v>
      </c>
      <c r="N13" s="62">
        <v>1</v>
      </c>
      <c r="O13" s="62">
        <v>82</v>
      </c>
      <c r="P13" s="76">
        <v>26.008219178082193</v>
      </c>
      <c r="AA13" s="62">
        <v>30</v>
      </c>
      <c r="AB13" s="62">
        <f t="shared" si="1"/>
        <v>0</v>
      </c>
    </row>
    <row r="14" spans="1:28">
      <c r="A14" s="95">
        <v>4304</v>
      </c>
      <c r="B14" s="62" t="s">
        <v>377</v>
      </c>
      <c r="C14" s="62" t="s">
        <v>355</v>
      </c>
      <c r="D14" s="62" t="s">
        <v>363</v>
      </c>
      <c r="E14" s="62" t="s">
        <v>357</v>
      </c>
      <c r="F14" s="62">
        <v>502513900</v>
      </c>
      <c r="G14" s="62" t="s">
        <v>378</v>
      </c>
      <c r="H14" s="62" t="s">
        <v>359</v>
      </c>
      <c r="I14" s="62" t="s">
        <v>360</v>
      </c>
      <c r="J14" s="62">
        <v>55</v>
      </c>
      <c r="K14" s="62">
        <v>27</v>
      </c>
      <c r="L14" s="62" t="s">
        <v>29</v>
      </c>
      <c r="M14" s="62" t="s">
        <v>29</v>
      </c>
      <c r="N14" s="62">
        <v>1</v>
      </c>
      <c r="O14" s="62">
        <v>82</v>
      </c>
      <c r="P14" s="76">
        <v>26.008219178082193</v>
      </c>
      <c r="AA14" s="62">
        <v>31</v>
      </c>
      <c r="AB14" s="62">
        <f t="shared" si="1"/>
        <v>1</v>
      </c>
    </row>
    <row r="15" spans="1:28">
      <c r="A15" s="95">
        <v>4309</v>
      </c>
      <c r="B15" s="62" t="s">
        <v>379</v>
      </c>
      <c r="C15" s="62" t="s">
        <v>355</v>
      </c>
      <c r="D15" s="62" t="s">
        <v>363</v>
      </c>
      <c r="E15" s="62" t="s">
        <v>357</v>
      </c>
      <c r="F15" s="62">
        <v>502513900</v>
      </c>
      <c r="G15" s="62" t="s">
        <v>380</v>
      </c>
      <c r="H15" s="62" t="s">
        <v>359</v>
      </c>
      <c r="I15" s="62" t="s">
        <v>360</v>
      </c>
      <c r="J15" s="62">
        <v>55</v>
      </c>
      <c r="K15" s="62">
        <v>0</v>
      </c>
      <c r="L15" s="62" t="s">
        <v>29</v>
      </c>
      <c r="M15" s="62" t="s">
        <v>29</v>
      </c>
      <c r="N15" s="62">
        <v>1</v>
      </c>
      <c r="O15" s="62">
        <v>55</v>
      </c>
      <c r="P15" s="76">
        <v>26.846575342465755</v>
      </c>
      <c r="AA15" s="62">
        <v>33</v>
      </c>
      <c r="AB15" s="62">
        <f t="shared" si="1"/>
        <v>3</v>
      </c>
    </row>
    <row r="16" spans="1:28">
      <c r="A16" s="95">
        <v>4312</v>
      </c>
      <c r="B16" s="62" t="s">
        <v>376</v>
      </c>
      <c r="C16" s="62" t="s">
        <v>355</v>
      </c>
      <c r="D16" s="62" t="s">
        <v>363</v>
      </c>
      <c r="E16" s="62" t="s">
        <v>357</v>
      </c>
      <c r="F16" s="62">
        <v>502513900</v>
      </c>
      <c r="G16" s="62" t="s">
        <v>368</v>
      </c>
      <c r="H16" s="62" t="s">
        <v>359</v>
      </c>
      <c r="I16" s="62" t="s">
        <v>372</v>
      </c>
      <c r="J16" s="62">
        <v>65</v>
      </c>
      <c r="K16" s="62">
        <v>37</v>
      </c>
      <c r="L16" s="62" t="s">
        <v>29</v>
      </c>
      <c r="M16" s="62" t="s">
        <v>25</v>
      </c>
      <c r="N16" s="62">
        <v>1</v>
      </c>
      <c r="O16" s="62">
        <v>102</v>
      </c>
      <c r="P16" s="76">
        <v>14.213698630136987</v>
      </c>
      <c r="AA16" s="62">
        <v>34</v>
      </c>
      <c r="AB16" s="62">
        <f t="shared" si="1"/>
        <v>0</v>
      </c>
    </row>
    <row r="17" spans="1:28">
      <c r="A17" s="95">
        <v>4313</v>
      </c>
      <c r="B17" s="62" t="s">
        <v>381</v>
      </c>
      <c r="C17" s="62" t="s">
        <v>355</v>
      </c>
      <c r="D17" s="62" t="s">
        <v>363</v>
      </c>
      <c r="E17" s="62" t="s">
        <v>357</v>
      </c>
      <c r="F17" s="62">
        <v>502513900</v>
      </c>
      <c r="G17" s="62" t="s">
        <v>368</v>
      </c>
      <c r="H17" s="62" t="s">
        <v>359</v>
      </c>
      <c r="I17" s="62" t="s">
        <v>372</v>
      </c>
      <c r="J17" s="62">
        <v>65</v>
      </c>
      <c r="K17" s="62">
        <v>50</v>
      </c>
      <c r="L17" s="62" t="s">
        <v>29</v>
      </c>
      <c r="M17" s="62" t="s">
        <v>25</v>
      </c>
      <c r="N17" s="62">
        <v>1</v>
      </c>
      <c r="O17" s="62">
        <v>115</v>
      </c>
      <c r="P17" s="76">
        <v>14.378082191780821</v>
      </c>
      <c r="AA17" s="62">
        <v>35</v>
      </c>
      <c r="AB17" s="62">
        <f t="shared" si="1"/>
        <v>0</v>
      </c>
    </row>
    <row r="18" spans="1:28">
      <c r="A18" s="95">
        <v>4372</v>
      </c>
      <c r="B18" s="62" t="s">
        <v>376</v>
      </c>
      <c r="C18" s="62" t="s">
        <v>355</v>
      </c>
      <c r="D18" s="62" t="s">
        <v>363</v>
      </c>
      <c r="E18" s="62" t="s">
        <v>357</v>
      </c>
      <c r="F18" s="62">
        <v>502513900</v>
      </c>
      <c r="G18" s="62" t="s">
        <v>368</v>
      </c>
      <c r="H18" s="62" t="s">
        <v>359</v>
      </c>
      <c r="I18" s="62" t="s">
        <v>372</v>
      </c>
      <c r="J18" s="62">
        <v>49</v>
      </c>
      <c r="K18" s="62">
        <v>34</v>
      </c>
      <c r="L18" s="62" t="s">
        <v>29</v>
      </c>
      <c r="M18" s="62" t="s">
        <v>29</v>
      </c>
      <c r="N18" s="62">
        <v>1</v>
      </c>
      <c r="O18" s="62">
        <v>83</v>
      </c>
      <c r="P18" s="76">
        <v>10.915068493150685</v>
      </c>
      <c r="AA18" s="62">
        <v>36</v>
      </c>
      <c r="AB18" s="62">
        <f t="shared" si="1"/>
        <v>0</v>
      </c>
    </row>
    <row r="19" spans="1:28">
      <c r="A19" s="95">
        <v>4373</v>
      </c>
      <c r="B19" s="62" t="s">
        <v>376</v>
      </c>
      <c r="C19" s="62" t="s">
        <v>355</v>
      </c>
      <c r="D19" s="62" t="s">
        <v>363</v>
      </c>
      <c r="E19" s="62" t="s">
        <v>357</v>
      </c>
      <c r="F19" s="62">
        <v>502513900</v>
      </c>
      <c r="G19" s="62" t="s">
        <v>368</v>
      </c>
      <c r="H19" s="62" t="s">
        <v>359</v>
      </c>
      <c r="I19" s="62" t="s">
        <v>372</v>
      </c>
      <c r="J19" s="62">
        <v>49</v>
      </c>
      <c r="K19" s="62">
        <v>31</v>
      </c>
      <c r="L19" s="62" t="s">
        <v>29</v>
      </c>
      <c r="M19" s="62" t="s">
        <v>29</v>
      </c>
      <c r="N19" s="62">
        <v>1</v>
      </c>
      <c r="O19" s="62">
        <v>80</v>
      </c>
      <c r="P19" s="76">
        <v>10.068493150684931</v>
      </c>
      <c r="AA19" s="62">
        <v>48</v>
      </c>
      <c r="AB19" s="62">
        <f t="shared" si="1"/>
        <v>1</v>
      </c>
    </row>
    <row r="20" spans="1:28">
      <c r="A20" s="95">
        <v>4374</v>
      </c>
      <c r="B20" s="62" t="s">
        <v>376</v>
      </c>
      <c r="C20" s="62" t="s">
        <v>355</v>
      </c>
      <c r="D20" s="62" t="s">
        <v>363</v>
      </c>
      <c r="E20" s="62" t="s">
        <v>357</v>
      </c>
      <c r="F20" s="62">
        <v>502513900</v>
      </c>
      <c r="G20" s="62" t="s">
        <v>368</v>
      </c>
      <c r="H20" s="62" t="s">
        <v>359</v>
      </c>
      <c r="I20" s="62" t="s">
        <v>372</v>
      </c>
      <c r="J20" s="62">
        <v>49</v>
      </c>
      <c r="K20" s="62">
        <v>31</v>
      </c>
      <c r="L20" s="62" t="s">
        <v>29</v>
      </c>
      <c r="M20" s="62" t="s">
        <v>29</v>
      </c>
      <c r="N20" s="62">
        <v>1</v>
      </c>
      <c r="O20" s="62">
        <v>80</v>
      </c>
      <c r="P20" s="76">
        <v>10.084931506849315</v>
      </c>
      <c r="AA20" s="62">
        <v>49</v>
      </c>
      <c r="AB20" s="62">
        <f t="shared" si="1"/>
        <v>1</v>
      </c>
    </row>
    <row r="21" spans="1:28">
      <c r="A21" s="95">
        <v>4387</v>
      </c>
      <c r="B21" s="62" t="s">
        <v>377</v>
      </c>
      <c r="C21" s="62" t="s">
        <v>355</v>
      </c>
      <c r="D21" s="62" t="s">
        <v>363</v>
      </c>
      <c r="E21" s="62" t="s">
        <v>357</v>
      </c>
      <c r="F21" s="62">
        <v>502513900</v>
      </c>
      <c r="G21" s="62" t="s">
        <v>382</v>
      </c>
      <c r="H21" s="62" t="s">
        <v>359</v>
      </c>
      <c r="I21" s="62" t="s">
        <v>365</v>
      </c>
      <c r="J21" s="62">
        <v>53</v>
      </c>
      <c r="K21" s="62">
        <v>30</v>
      </c>
      <c r="L21" s="62" t="s">
        <v>29</v>
      </c>
      <c r="M21" s="62" t="s">
        <v>29</v>
      </c>
      <c r="N21" s="62">
        <v>1</v>
      </c>
      <c r="O21" s="62">
        <v>83</v>
      </c>
      <c r="P21" s="76">
        <v>20.457534246575342</v>
      </c>
      <c r="AA21" s="62">
        <v>50</v>
      </c>
      <c r="AB21" s="62">
        <f t="shared" si="1"/>
        <v>10</v>
      </c>
    </row>
    <row r="22" spans="1:28">
      <c r="A22" s="95">
        <v>4398</v>
      </c>
      <c r="B22" s="62" t="s">
        <v>383</v>
      </c>
      <c r="C22" s="62" t="s">
        <v>355</v>
      </c>
      <c r="D22" s="62" t="s">
        <v>363</v>
      </c>
      <c r="E22" s="62" t="s">
        <v>357</v>
      </c>
      <c r="F22" s="62">
        <v>502513900</v>
      </c>
      <c r="G22" s="62" t="s">
        <v>384</v>
      </c>
      <c r="H22" s="62" t="s">
        <v>359</v>
      </c>
      <c r="I22" s="62" t="s">
        <v>365</v>
      </c>
      <c r="J22" s="62">
        <v>63</v>
      </c>
      <c r="K22" s="62">
        <v>0</v>
      </c>
      <c r="L22" s="62" t="s">
        <v>29</v>
      </c>
      <c r="M22" s="62" t="s">
        <v>29</v>
      </c>
      <c r="N22" s="62">
        <v>1</v>
      </c>
      <c r="O22" s="62">
        <v>63</v>
      </c>
      <c r="P22" s="76">
        <v>19.638356164383563</v>
      </c>
      <c r="AA22" s="62">
        <v>51</v>
      </c>
      <c r="AB22" s="62">
        <f t="shared" si="1"/>
        <v>1</v>
      </c>
    </row>
    <row r="23" spans="1:28">
      <c r="A23" s="95">
        <v>4399</v>
      </c>
      <c r="B23" s="62" t="s">
        <v>383</v>
      </c>
      <c r="C23" s="62" t="s">
        <v>355</v>
      </c>
      <c r="D23" s="62" t="s">
        <v>385</v>
      </c>
      <c r="E23" s="62" t="s">
        <v>357</v>
      </c>
      <c r="F23" s="62">
        <v>502513900</v>
      </c>
      <c r="G23" s="62" t="s">
        <v>384</v>
      </c>
      <c r="H23" s="62" t="s">
        <v>359</v>
      </c>
      <c r="I23" s="62" t="s">
        <v>361</v>
      </c>
      <c r="J23" s="62">
        <v>63</v>
      </c>
      <c r="K23" s="62">
        <v>15</v>
      </c>
      <c r="L23" s="62" t="s">
        <v>29</v>
      </c>
      <c r="M23" s="62" t="s">
        <v>29</v>
      </c>
      <c r="N23" s="62">
        <v>1</v>
      </c>
      <c r="O23" s="62">
        <v>78</v>
      </c>
      <c r="P23" s="76">
        <v>19.654794520547945</v>
      </c>
      <c r="AA23" s="62">
        <v>52</v>
      </c>
      <c r="AB23" s="62">
        <f t="shared" si="1"/>
        <v>0</v>
      </c>
    </row>
    <row r="24" spans="1:28">
      <c r="A24" s="95">
        <v>4442</v>
      </c>
      <c r="B24" s="62" t="s">
        <v>376</v>
      </c>
      <c r="C24" s="62" t="s">
        <v>355</v>
      </c>
      <c r="D24" s="62" t="s">
        <v>363</v>
      </c>
      <c r="E24" s="62" t="s">
        <v>357</v>
      </c>
      <c r="F24" s="62">
        <v>502513900</v>
      </c>
      <c r="G24" s="62" t="s">
        <v>384</v>
      </c>
      <c r="H24" s="62" t="s">
        <v>359</v>
      </c>
      <c r="I24" s="62" t="s">
        <v>372</v>
      </c>
      <c r="J24" s="62">
        <v>53</v>
      </c>
      <c r="K24" s="62">
        <v>30</v>
      </c>
      <c r="L24" s="62" t="s">
        <v>29</v>
      </c>
      <c r="M24" s="62" t="s">
        <v>29</v>
      </c>
      <c r="N24" s="62">
        <v>1</v>
      </c>
      <c r="O24" s="62">
        <v>83</v>
      </c>
      <c r="P24" s="76">
        <v>18.161643835616438</v>
      </c>
      <c r="AA24" s="62">
        <v>53</v>
      </c>
      <c r="AB24" s="62">
        <f t="shared" si="1"/>
        <v>0</v>
      </c>
    </row>
    <row r="25" spans="1:28">
      <c r="A25" s="95">
        <v>4448</v>
      </c>
      <c r="B25" s="62" t="s">
        <v>376</v>
      </c>
      <c r="C25" s="62" t="s">
        <v>355</v>
      </c>
      <c r="D25" s="62" t="s">
        <v>363</v>
      </c>
      <c r="E25" s="62" t="s">
        <v>357</v>
      </c>
      <c r="F25" s="62">
        <v>502513900</v>
      </c>
      <c r="G25" s="62" t="s">
        <v>384</v>
      </c>
      <c r="H25" s="62" t="s">
        <v>359</v>
      </c>
      <c r="I25" s="62" t="s">
        <v>372</v>
      </c>
      <c r="J25" s="62">
        <v>53</v>
      </c>
      <c r="K25" s="62">
        <v>30</v>
      </c>
      <c r="L25" s="62" t="s">
        <v>29</v>
      </c>
      <c r="M25" s="62" t="s">
        <v>29</v>
      </c>
      <c r="N25" s="62">
        <v>1</v>
      </c>
      <c r="O25" s="62">
        <v>83</v>
      </c>
      <c r="P25" s="76">
        <v>18.098630136986301</v>
      </c>
      <c r="AA25" s="62">
        <v>55</v>
      </c>
      <c r="AB25" s="62">
        <f t="shared" si="1"/>
        <v>6</v>
      </c>
    </row>
    <row r="26" spans="1:28">
      <c r="A26" s="95">
        <v>4449</v>
      </c>
      <c r="B26" s="62" t="s">
        <v>386</v>
      </c>
      <c r="C26" s="62" t="s">
        <v>355</v>
      </c>
      <c r="D26" s="62" t="s">
        <v>363</v>
      </c>
      <c r="E26" s="62" t="s">
        <v>357</v>
      </c>
      <c r="F26" s="62">
        <v>502513900</v>
      </c>
      <c r="G26" s="62" t="s">
        <v>384</v>
      </c>
      <c r="H26" s="62" t="s">
        <v>359</v>
      </c>
      <c r="I26" s="62" t="s">
        <v>370</v>
      </c>
      <c r="J26" s="62">
        <v>59</v>
      </c>
      <c r="K26" s="62">
        <v>12</v>
      </c>
      <c r="L26" s="62" t="s">
        <v>29</v>
      </c>
      <c r="M26" s="62" t="s">
        <v>29</v>
      </c>
      <c r="N26" s="62">
        <v>1</v>
      </c>
      <c r="O26" s="62">
        <v>71</v>
      </c>
      <c r="P26" s="76">
        <v>18.12876712328767</v>
      </c>
      <c r="AA26" s="62">
        <v>56</v>
      </c>
      <c r="AB26" s="62">
        <f t="shared" si="1"/>
        <v>0</v>
      </c>
    </row>
    <row r="27" spans="1:28">
      <c r="A27" s="95">
        <v>4452</v>
      </c>
      <c r="B27" s="62" t="s">
        <v>387</v>
      </c>
      <c r="C27" s="62" t="s">
        <v>355</v>
      </c>
      <c r="D27" s="62" t="s">
        <v>363</v>
      </c>
      <c r="E27" s="62" t="s">
        <v>357</v>
      </c>
      <c r="F27" s="62">
        <v>502513900</v>
      </c>
      <c r="G27" s="62" t="s">
        <v>388</v>
      </c>
      <c r="H27" s="62" t="s">
        <v>359</v>
      </c>
      <c r="I27" s="62" t="s">
        <v>369</v>
      </c>
      <c r="J27" s="62">
        <v>15</v>
      </c>
      <c r="K27" s="62">
        <v>8</v>
      </c>
      <c r="L27" s="62" t="s">
        <v>25</v>
      </c>
      <c r="M27" s="62" t="s">
        <v>25</v>
      </c>
      <c r="N27" s="62">
        <v>1</v>
      </c>
      <c r="O27" s="62">
        <v>23</v>
      </c>
      <c r="P27" s="76">
        <v>10.956164383561644</v>
      </c>
      <c r="AA27" s="62">
        <v>57</v>
      </c>
      <c r="AB27" s="62">
        <f t="shared" si="1"/>
        <v>8</v>
      </c>
    </row>
    <row r="28" spans="1:28">
      <c r="A28" s="95">
        <v>4457</v>
      </c>
      <c r="B28" s="62" t="s">
        <v>376</v>
      </c>
      <c r="C28" s="62" t="s">
        <v>355</v>
      </c>
      <c r="D28" s="62" t="s">
        <v>363</v>
      </c>
      <c r="E28" s="62" t="s">
        <v>357</v>
      </c>
      <c r="F28" s="62">
        <v>502513900</v>
      </c>
      <c r="G28" s="62" t="s">
        <v>388</v>
      </c>
      <c r="H28" s="62" t="s">
        <v>359</v>
      </c>
      <c r="I28" s="62" t="s">
        <v>372</v>
      </c>
      <c r="J28" s="62">
        <v>53</v>
      </c>
      <c r="K28" s="62">
        <v>30</v>
      </c>
      <c r="L28" s="62" t="s">
        <v>29</v>
      </c>
      <c r="M28" s="62" t="s">
        <v>29</v>
      </c>
      <c r="N28" s="62">
        <v>1</v>
      </c>
      <c r="O28" s="62">
        <v>83</v>
      </c>
      <c r="P28" s="76">
        <v>16.471232876712328</v>
      </c>
      <c r="AA28" s="62">
        <v>59</v>
      </c>
      <c r="AB28" s="62">
        <f t="shared" si="1"/>
        <v>9</v>
      </c>
    </row>
    <row r="29" spans="1:28">
      <c r="A29" s="95">
        <v>4462</v>
      </c>
      <c r="B29" s="62" t="s">
        <v>376</v>
      </c>
      <c r="C29" s="62" t="s">
        <v>355</v>
      </c>
      <c r="D29" s="62" t="s">
        <v>363</v>
      </c>
      <c r="E29" s="62" t="s">
        <v>357</v>
      </c>
      <c r="F29" s="62">
        <v>502513900</v>
      </c>
      <c r="G29" s="62" t="s">
        <v>388</v>
      </c>
      <c r="H29" s="62" t="s">
        <v>359</v>
      </c>
      <c r="I29" s="62" t="s">
        <v>372</v>
      </c>
      <c r="J29" s="62">
        <v>59</v>
      </c>
      <c r="K29" s="62">
        <v>12</v>
      </c>
      <c r="L29" s="62" t="s">
        <v>29</v>
      </c>
      <c r="M29" s="62" t="s">
        <v>29</v>
      </c>
      <c r="N29" s="62">
        <v>1</v>
      </c>
      <c r="O29" s="62">
        <v>71</v>
      </c>
      <c r="P29" s="76">
        <v>17.298630136986301</v>
      </c>
      <c r="AA29" s="62">
        <v>60</v>
      </c>
      <c r="AB29" s="62">
        <f t="shared" si="1"/>
        <v>2</v>
      </c>
    </row>
    <row r="30" spans="1:28">
      <c r="A30" s="95">
        <v>4494</v>
      </c>
      <c r="B30" s="62" t="s">
        <v>389</v>
      </c>
      <c r="C30" s="62" t="s">
        <v>355</v>
      </c>
      <c r="D30" s="62" t="s">
        <v>385</v>
      </c>
      <c r="E30" s="62" t="s">
        <v>357</v>
      </c>
      <c r="F30" s="62">
        <v>502513900</v>
      </c>
      <c r="G30" s="62" t="s">
        <v>390</v>
      </c>
      <c r="H30" s="62" t="s">
        <v>359</v>
      </c>
      <c r="I30" s="62" t="s">
        <v>360</v>
      </c>
      <c r="J30" s="62">
        <v>53</v>
      </c>
      <c r="K30" s="62">
        <v>21</v>
      </c>
      <c r="L30" s="62" t="s">
        <v>29</v>
      </c>
      <c r="M30" s="62" t="s">
        <v>29</v>
      </c>
      <c r="N30" s="62">
        <v>1</v>
      </c>
      <c r="O30" s="62">
        <v>74</v>
      </c>
      <c r="P30" s="76">
        <v>24.764383561643836</v>
      </c>
      <c r="AA30" s="62">
        <v>61</v>
      </c>
      <c r="AB30" s="62">
        <f t="shared" si="1"/>
        <v>2</v>
      </c>
    </row>
    <row r="31" spans="1:28">
      <c r="A31" s="95">
        <v>4505</v>
      </c>
      <c r="B31" s="62" t="s">
        <v>391</v>
      </c>
      <c r="C31" s="62" t="s">
        <v>355</v>
      </c>
      <c r="D31" s="62" t="s">
        <v>392</v>
      </c>
      <c r="E31" s="62" t="s">
        <v>357</v>
      </c>
      <c r="F31" s="62">
        <v>502513900</v>
      </c>
      <c r="G31" s="62" t="s">
        <v>364</v>
      </c>
      <c r="H31" s="62" t="s">
        <v>359</v>
      </c>
      <c r="I31" s="62" t="s">
        <v>365</v>
      </c>
      <c r="J31" s="62">
        <v>59</v>
      </c>
      <c r="K31" s="62">
        <v>0</v>
      </c>
      <c r="L31" s="62" t="s">
        <v>29</v>
      </c>
      <c r="M31" s="62" t="s">
        <v>29</v>
      </c>
      <c r="N31" s="62">
        <v>1</v>
      </c>
      <c r="O31" s="62">
        <v>59</v>
      </c>
      <c r="P31" s="76">
        <v>19</v>
      </c>
      <c r="AA31" s="62">
        <v>62</v>
      </c>
      <c r="AB31" s="62">
        <f t="shared" si="1"/>
        <v>6</v>
      </c>
    </row>
    <row r="32" spans="1:28">
      <c r="A32" s="95">
        <v>4506</v>
      </c>
      <c r="B32" s="62" t="s">
        <v>391</v>
      </c>
      <c r="C32" s="62" t="s">
        <v>355</v>
      </c>
      <c r="D32" s="62" t="s">
        <v>392</v>
      </c>
      <c r="E32" s="62" t="s">
        <v>357</v>
      </c>
      <c r="F32" s="62">
        <v>502513900</v>
      </c>
      <c r="G32" s="62" t="s">
        <v>364</v>
      </c>
      <c r="H32" s="62" t="s">
        <v>359</v>
      </c>
      <c r="I32" s="62" t="s">
        <v>365</v>
      </c>
      <c r="J32" s="62">
        <v>59</v>
      </c>
      <c r="K32" s="62">
        <v>0</v>
      </c>
      <c r="L32" s="62" t="s">
        <v>29</v>
      </c>
      <c r="M32" s="62" t="s">
        <v>29</v>
      </c>
      <c r="N32" s="62">
        <v>1</v>
      </c>
      <c r="O32" s="62">
        <v>59</v>
      </c>
      <c r="P32" s="76">
        <v>19</v>
      </c>
      <c r="AA32" s="62">
        <v>63</v>
      </c>
      <c r="AB32" s="62">
        <f t="shared" si="1"/>
        <v>3</v>
      </c>
    </row>
    <row r="33" spans="1:28">
      <c r="A33" s="95">
        <v>4507</v>
      </c>
      <c r="B33" s="62" t="s">
        <v>391</v>
      </c>
      <c r="C33" s="62" t="s">
        <v>355</v>
      </c>
      <c r="D33" s="62" t="s">
        <v>392</v>
      </c>
      <c r="E33" s="62" t="s">
        <v>357</v>
      </c>
      <c r="F33" s="62">
        <v>502513900</v>
      </c>
      <c r="G33" s="62" t="s">
        <v>364</v>
      </c>
      <c r="H33" s="62" t="s">
        <v>359</v>
      </c>
      <c r="I33" s="62" t="s">
        <v>365</v>
      </c>
      <c r="J33" s="62">
        <v>59</v>
      </c>
      <c r="K33" s="62">
        <v>0</v>
      </c>
      <c r="L33" s="62" t="s">
        <v>29</v>
      </c>
      <c r="M33" s="62" t="s">
        <v>29</v>
      </c>
      <c r="N33" s="62">
        <v>1</v>
      </c>
      <c r="O33" s="62">
        <v>59</v>
      </c>
      <c r="P33" s="76">
        <v>19</v>
      </c>
      <c r="AA33" s="62">
        <v>64</v>
      </c>
      <c r="AB33" s="62">
        <f t="shared" si="1"/>
        <v>0</v>
      </c>
    </row>
    <row r="34" spans="1:28">
      <c r="A34" s="95">
        <v>4508</v>
      </c>
      <c r="B34" s="62" t="s">
        <v>391</v>
      </c>
      <c r="C34" s="62" t="s">
        <v>355</v>
      </c>
      <c r="D34" s="62" t="s">
        <v>392</v>
      </c>
      <c r="E34" s="62" t="s">
        <v>357</v>
      </c>
      <c r="F34" s="62">
        <v>502513900</v>
      </c>
      <c r="G34" s="62" t="s">
        <v>364</v>
      </c>
      <c r="H34" s="62" t="s">
        <v>359</v>
      </c>
      <c r="I34" s="62" t="s">
        <v>365</v>
      </c>
      <c r="J34" s="62">
        <v>59</v>
      </c>
      <c r="K34" s="62">
        <v>0</v>
      </c>
      <c r="L34" s="62" t="s">
        <v>29</v>
      </c>
      <c r="M34" s="62" t="s">
        <v>29</v>
      </c>
      <c r="N34" s="62">
        <v>1</v>
      </c>
      <c r="O34" s="62">
        <v>59</v>
      </c>
      <c r="P34" s="76">
        <v>19</v>
      </c>
      <c r="Y34" s="63"/>
      <c r="AA34" s="62">
        <v>65</v>
      </c>
      <c r="AB34" s="62">
        <f t="shared" si="1"/>
        <v>2</v>
      </c>
    </row>
    <row r="35" spans="1:28">
      <c r="A35" s="96">
        <v>4513</v>
      </c>
      <c r="B35" s="62" t="s">
        <v>393</v>
      </c>
      <c r="C35" s="62" t="s">
        <v>355</v>
      </c>
      <c r="D35" s="62" t="s">
        <v>392</v>
      </c>
      <c r="E35" s="62" t="s">
        <v>357</v>
      </c>
      <c r="F35" s="62">
        <v>502513900</v>
      </c>
      <c r="G35" s="62" t="s">
        <v>364</v>
      </c>
      <c r="H35" s="62" t="s">
        <v>359</v>
      </c>
      <c r="I35" s="62" t="s">
        <v>370</v>
      </c>
      <c r="J35" s="62">
        <v>59</v>
      </c>
      <c r="K35" s="62">
        <v>0</v>
      </c>
      <c r="L35" s="62" t="s">
        <v>29</v>
      </c>
      <c r="M35" s="62" t="s">
        <v>29</v>
      </c>
      <c r="N35" s="62">
        <v>1</v>
      </c>
      <c r="O35" s="62">
        <v>59</v>
      </c>
      <c r="P35" s="76">
        <v>18.487671232876714</v>
      </c>
      <c r="Y35" s="63"/>
      <c r="AA35" s="62">
        <v>66</v>
      </c>
      <c r="AB35" s="62">
        <f t="shared" si="1"/>
        <v>0</v>
      </c>
    </row>
    <row r="36" spans="1:28">
      <c r="A36" s="95">
        <v>4517</v>
      </c>
      <c r="B36" s="62" t="s">
        <v>376</v>
      </c>
      <c r="C36" s="62" t="s">
        <v>355</v>
      </c>
      <c r="D36" s="62" t="s">
        <v>363</v>
      </c>
      <c r="E36" s="62" t="s">
        <v>357</v>
      </c>
      <c r="F36" s="62">
        <v>502513900</v>
      </c>
      <c r="G36" s="62" t="s">
        <v>364</v>
      </c>
      <c r="H36" s="62" t="s">
        <v>359</v>
      </c>
      <c r="I36" s="62" t="s">
        <v>372</v>
      </c>
      <c r="J36" s="62">
        <v>59</v>
      </c>
      <c r="K36" s="62">
        <v>23</v>
      </c>
      <c r="L36" s="62" t="s">
        <v>29</v>
      </c>
      <c r="M36" s="62" t="s">
        <v>25</v>
      </c>
      <c r="N36" s="62">
        <v>1</v>
      </c>
      <c r="O36" s="62">
        <v>82</v>
      </c>
      <c r="P36" s="76">
        <v>14.772602739726027</v>
      </c>
      <c r="Y36" s="63"/>
      <c r="AA36" s="62">
        <v>67</v>
      </c>
      <c r="AB36" s="62">
        <f t="shared" si="1"/>
        <v>0</v>
      </c>
    </row>
    <row r="37" spans="1:28">
      <c r="A37" s="95">
        <v>4518</v>
      </c>
      <c r="B37" s="62" t="s">
        <v>376</v>
      </c>
      <c r="C37" s="62" t="s">
        <v>355</v>
      </c>
      <c r="D37" s="62" t="s">
        <v>363</v>
      </c>
      <c r="E37" s="62" t="s">
        <v>357</v>
      </c>
      <c r="F37" s="62">
        <v>502513900</v>
      </c>
      <c r="G37" s="62" t="s">
        <v>364</v>
      </c>
      <c r="H37" s="62" t="s">
        <v>359</v>
      </c>
      <c r="I37" s="62" t="s">
        <v>372</v>
      </c>
      <c r="J37" s="62">
        <v>59</v>
      </c>
      <c r="K37" s="62">
        <v>23</v>
      </c>
      <c r="L37" s="62" t="s">
        <v>29</v>
      </c>
      <c r="M37" s="62" t="s">
        <v>25</v>
      </c>
      <c r="N37" s="62">
        <v>1</v>
      </c>
      <c r="O37" s="62">
        <v>82</v>
      </c>
      <c r="P37" s="76">
        <v>14.772602739726027</v>
      </c>
      <c r="Y37" s="63"/>
      <c r="AA37" s="62">
        <v>68</v>
      </c>
      <c r="AB37" s="62">
        <f t="shared" si="1"/>
        <v>0</v>
      </c>
    </row>
    <row r="38" spans="1:28">
      <c r="A38" s="95">
        <v>4519</v>
      </c>
      <c r="B38" s="62" t="s">
        <v>394</v>
      </c>
      <c r="C38" s="62" t="s">
        <v>355</v>
      </c>
      <c r="D38" s="62" t="s">
        <v>363</v>
      </c>
      <c r="E38" s="62" t="s">
        <v>357</v>
      </c>
      <c r="F38" s="62">
        <v>502513900</v>
      </c>
      <c r="G38" s="62" t="s">
        <v>364</v>
      </c>
      <c r="H38" s="62" t="s">
        <v>359</v>
      </c>
      <c r="I38" s="62" t="s">
        <v>365</v>
      </c>
      <c r="J38" s="62">
        <v>55</v>
      </c>
      <c r="K38" s="62">
        <v>0</v>
      </c>
      <c r="L38" s="62" t="s">
        <v>29</v>
      </c>
      <c r="M38" s="62" t="s">
        <v>29</v>
      </c>
      <c r="N38" s="62">
        <v>1</v>
      </c>
      <c r="O38" s="62">
        <v>55</v>
      </c>
      <c r="P38" s="76">
        <v>21.676712328767124</v>
      </c>
      <c r="AA38" s="62">
        <v>69</v>
      </c>
      <c r="AB38" s="62">
        <f t="shared" si="1"/>
        <v>5</v>
      </c>
    </row>
    <row r="39" spans="1:28">
      <c r="A39" s="95">
        <v>4523</v>
      </c>
      <c r="B39" s="62" t="s">
        <v>395</v>
      </c>
      <c r="C39" s="62" t="s">
        <v>355</v>
      </c>
      <c r="D39" s="62" t="s">
        <v>392</v>
      </c>
      <c r="E39" s="62" t="s">
        <v>357</v>
      </c>
      <c r="F39" s="62">
        <v>502513900</v>
      </c>
      <c r="G39" s="62" t="s">
        <v>371</v>
      </c>
      <c r="H39" s="62" t="s">
        <v>359</v>
      </c>
      <c r="I39" s="62" t="s">
        <v>370</v>
      </c>
      <c r="J39" s="62">
        <v>50</v>
      </c>
      <c r="K39" s="62">
        <v>0</v>
      </c>
      <c r="L39" s="62" t="s">
        <v>29</v>
      </c>
      <c r="M39" s="62" t="s">
        <v>29</v>
      </c>
      <c r="N39" s="62">
        <v>1</v>
      </c>
      <c r="O39" s="62">
        <v>50</v>
      </c>
      <c r="P39" s="76">
        <v>18.06027397260274</v>
      </c>
      <c r="AA39" s="62">
        <v>70</v>
      </c>
      <c r="AB39" s="62">
        <f t="shared" si="1"/>
        <v>2</v>
      </c>
    </row>
    <row r="40" spans="1:28">
      <c r="A40" s="95">
        <v>4524</v>
      </c>
      <c r="B40" s="62" t="s">
        <v>396</v>
      </c>
      <c r="C40" s="62" t="s">
        <v>355</v>
      </c>
      <c r="D40" s="62" t="s">
        <v>385</v>
      </c>
      <c r="E40" s="62" t="s">
        <v>357</v>
      </c>
      <c r="F40" s="62">
        <v>502513900</v>
      </c>
      <c r="G40" s="62" t="s">
        <v>364</v>
      </c>
      <c r="H40" s="62" t="s">
        <v>359</v>
      </c>
      <c r="I40" s="62" t="s">
        <v>372</v>
      </c>
      <c r="J40" s="62">
        <v>49</v>
      </c>
      <c r="K40" s="62">
        <v>39</v>
      </c>
      <c r="L40" s="62" t="s">
        <v>29</v>
      </c>
      <c r="M40" s="62" t="s">
        <v>29</v>
      </c>
      <c r="N40" s="62">
        <v>1</v>
      </c>
      <c r="O40" s="62">
        <v>88</v>
      </c>
      <c r="P40" s="76">
        <v>16.586301369863012</v>
      </c>
      <c r="AA40" s="62">
        <v>71</v>
      </c>
      <c r="AB40" s="62">
        <f t="shared" si="1"/>
        <v>6</v>
      </c>
    </row>
    <row r="41" spans="1:28">
      <c r="A41" s="95">
        <v>4525</v>
      </c>
      <c r="B41" s="62" t="s">
        <v>396</v>
      </c>
      <c r="C41" s="62" t="s">
        <v>355</v>
      </c>
      <c r="D41" s="62" t="s">
        <v>385</v>
      </c>
      <c r="E41" s="62" t="s">
        <v>357</v>
      </c>
      <c r="F41" s="62">
        <v>502513900</v>
      </c>
      <c r="G41" s="62" t="s">
        <v>364</v>
      </c>
      <c r="H41" s="62" t="s">
        <v>359</v>
      </c>
      <c r="I41" s="62" t="s">
        <v>361</v>
      </c>
      <c r="J41" s="62">
        <v>55</v>
      </c>
      <c r="K41" s="62">
        <v>26</v>
      </c>
      <c r="L41" s="62" t="s">
        <v>29</v>
      </c>
      <c r="M41" s="62" t="s">
        <v>29</v>
      </c>
      <c r="N41" s="62">
        <v>1</v>
      </c>
      <c r="O41" s="62">
        <v>81</v>
      </c>
      <c r="P41" s="76">
        <v>16.317808219178083</v>
      </c>
      <c r="AA41" s="62">
        <v>72</v>
      </c>
      <c r="AB41" s="62">
        <f t="shared" si="1"/>
        <v>2</v>
      </c>
    </row>
    <row r="42" spans="1:28">
      <c r="A42" s="95">
        <v>4526</v>
      </c>
      <c r="B42" s="62" t="s">
        <v>396</v>
      </c>
      <c r="C42" s="62" t="s">
        <v>355</v>
      </c>
      <c r="D42" s="62" t="s">
        <v>385</v>
      </c>
      <c r="E42" s="62" t="s">
        <v>357</v>
      </c>
      <c r="F42" s="62">
        <v>502513900</v>
      </c>
      <c r="G42" s="62" t="s">
        <v>364</v>
      </c>
      <c r="H42" s="62" t="s">
        <v>359</v>
      </c>
      <c r="I42" s="62" t="s">
        <v>361</v>
      </c>
      <c r="J42" s="62">
        <v>55</v>
      </c>
      <c r="K42" s="62">
        <v>26</v>
      </c>
      <c r="L42" s="62" t="s">
        <v>29</v>
      </c>
      <c r="M42" s="62" t="s">
        <v>29</v>
      </c>
      <c r="N42" s="62">
        <v>1</v>
      </c>
      <c r="O42" s="62">
        <v>81</v>
      </c>
      <c r="P42" s="76">
        <v>16.317808219178083</v>
      </c>
      <c r="AA42" s="62">
        <v>73</v>
      </c>
      <c r="AB42" s="62">
        <f t="shared" si="1"/>
        <v>6</v>
      </c>
    </row>
    <row r="43" spans="1:28">
      <c r="A43" s="95">
        <v>4536</v>
      </c>
      <c r="B43" s="62" t="s">
        <v>397</v>
      </c>
      <c r="C43" s="62" t="s">
        <v>355</v>
      </c>
      <c r="D43" s="62" t="s">
        <v>356</v>
      </c>
      <c r="E43" s="62" t="s">
        <v>357</v>
      </c>
      <c r="F43" s="62">
        <v>502513900</v>
      </c>
      <c r="G43" s="62" t="s">
        <v>364</v>
      </c>
      <c r="H43" s="62" t="s">
        <v>359</v>
      </c>
      <c r="I43" s="62" t="s">
        <v>370</v>
      </c>
      <c r="J43" s="62">
        <v>53</v>
      </c>
      <c r="K43" s="62">
        <v>20</v>
      </c>
      <c r="L43" s="62" t="s">
        <v>29</v>
      </c>
      <c r="M43" s="62" t="s">
        <v>25</v>
      </c>
      <c r="N43" s="62">
        <v>1</v>
      </c>
      <c r="O43" s="62">
        <v>73</v>
      </c>
      <c r="P43" s="76">
        <v>17.660273972602738</v>
      </c>
      <c r="AA43" s="62">
        <v>74</v>
      </c>
      <c r="AB43" s="62">
        <f t="shared" si="1"/>
        <v>4</v>
      </c>
    </row>
    <row r="44" spans="1:28">
      <c r="A44" s="95">
        <v>4537</v>
      </c>
      <c r="B44" s="62" t="s">
        <v>397</v>
      </c>
      <c r="C44" s="62" t="s">
        <v>355</v>
      </c>
      <c r="D44" s="62" t="s">
        <v>356</v>
      </c>
      <c r="E44" s="62" t="s">
        <v>357</v>
      </c>
      <c r="F44" s="62">
        <v>502513900</v>
      </c>
      <c r="G44" s="62" t="s">
        <v>364</v>
      </c>
      <c r="H44" s="62" t="s">
        <v>359</v>
      </c>
      <c r="I44" s="62" t="s">
        <v>370</v>
      </c>
      <c r="J44" s="62">
        <v>53</v>
      </c>
      <c r="K44" s="62">
        <v>20</v>
      </c>
      <c r="L44" s="62" t="s">
        <v>29</v>
      </c>
      <c r="M44" s="62" t="s">
        <v>25</v>
      </c>
      <c r="N44" s="62">
        <v>1</v>
      </c>
      <c r="O44" s="62">
        <v>73</v>
      </c>
      <c r="P44" s="76">
        <v>17.646575342465752</v>
      </c>
      <c r="AA44" s="62">
        <v>75</v>
      </c>
      <c r="AB44" s="62">
        <f t="shared" si="1"/>
        <v>2</v>
      </c>
    </row>
    <row r="45" spans="1:28">
      <c r="A45" s="95">
        <v>4538</v>
      </c>
      <c r="B45" s="62" t="s">
        <v>376</v>
      </c>
      <c r="C45" s="62" t="s">
        <v>355</v>
      </c>
      <c r="D45" s="62" t="s">
        <v>363</v>
      </c>
      <c r="E45" s="62" t="s">
        <v>357</v>
      </c>
      <c r="F45" s="62">
        <v>502513900</v>
      </c>
      <c r="G45" s="62" t="s">
        <v>364</v>
      </c>
      <c r="H45" s="62" t="s">
        <v>359</v>
      </c>
      <c r="I45" s="62" t="s">
        <v>372</v>
      </c>
      <c r="J45" s="62">
        <v>63</v>
      </c>
      <c r="K45" s="62">
        <v>27</v>
      </c>
      <c r="L45" s="62" t="s">
        <v>29</v>
      </c>
      <c r="M45" s="62" t="s">
        <v>29</v>
      </c>
      <c r="N45" s="62">
        <v>1</v>
      </c>
      <c r="O45" s="62">
        <v>90</v>
      </c>
      <c r="P45" s="76">
        <v>16.991780821917807</v>
      </c>
      <c r="AA45" s="62">
        <v>76</v>
      </c>
      <c r="AB45" s="62">
        <f t="shared" si="1"/>
        <v>4</v>
      </c>
    </row>
    <row r="46" spans="1:28">
      <c r="A46" s="95">
        <v>4539</v>
      </c>
      <c r="B46" s="62" t="s">
        <v>397</v>
      </c>
      <c r="C46" s="62" t="s">
        <v>355</v>
      </c>
      <c r="D46" s="62" t="s">
        <v>356</v>
      </c>
      <c r="E46" s="62" t="s">
        <v>357</v>
      </c>
      <c r="F46" s="62">
        <v>502513900</v>
      </c>
      <c r="G46" s="62" t="s">
        <v>364</v>
      </c>
      <c r="H46" s="62" t="s">
        <v>359</v>
      </c>
      <c r="I46" s="62" t="s">
        <v>361</v>
      </c>
      <c r="J46" s="62">
        <v>53</v>
      </c>
      <c r="K46" s="62">
        <v>20</v>
      </c>
      <c r="L46" s="62" t="s">
        <v>29</v>
      </c>
      <c r="M46" s="62" t="s">
        <v>25</v>
      </c>
      <c r="N46" s="62">
        <v>1</v>
      </c>
      <c r="O46" s="62">
        <v>73</v>
      </c>
      <c r="P46" s="76">
        <v>18.065753424657533</v>
      </c>
      <c r="AA46" s="62">
        <v>77</v>
      </c>
      <c r="AB46" s="62">
        <f t="shared" si="1"/>
        <v>8</v>
      </c>
    </row>
    <row r="47" spans="1:28">
      <c r="A47" s="95">
        <v>4540</v>
      </c>
      <c r="B47" s="62" t="s">
        <v>398</v>
      </c>
      <c r="C47" s="62" t="s">
        <v>355</v>
      </c>
      <c r="D47" s="62" t="s">
        <v>356</v>
      </c>
      <c r="E47" s="62" t="s">
        <v>357</v>
      </c>
      <c r="F47" s="62">
        <v>502513900</v>
      </c>
      <c r="G47" s="62" t="s">
        <v>364</v>
      </c>
      <c r="H47" s="62" t="s">
        <v>359</v>
      </c>
      <c r="I47" s="62" t="s">
        <v>369</v>
      </c>
      <c r="J47" s="62">
        <v>59</v>
      </c>
      <c r="K47" s="62">
        <v>24</v>
      </c>
      <c r="L47" s="62" t="s">
        <v>29</v>
      </c>
      <c r="M47" s="62" t="s">
        <v>29</v>
      </c>
      <c r="N47" s="62">
        <v>1</v>
      </c>
      <c r="O47" s="62">
        <v>83</v>
      </c>
      <c r="P47" s="76">
        <v>9.3589041095890408</v>
      </c>
      <c r="AA47" s="62">
        <v>78</v>
      </c>
      <c r="AB47" s="62">
        <f t="shared" si="1"/>
        <v>3</v>
      </c>
    </row>
    <row r="48" spans="1:28">
      <c r="A48" s="95">
        <v>4541</v>
      </c>
      <c r="B48" s="62" t="s">
        <v>397</v>
      </c>
      <c r="C48" s="62" t="s">
        <v>355</v>
      </c>
      <c r="D48" s="62" t="s">
        <v>356</v>
      </c>
      <c r="E48" s="62" t="s">
        <v>357</v>
      </c>
      <c r="F48" s="62">
        <v>502513900</v>
      </c>
      <c r="G48" s="62" t="s">
        <v>364</v>
      </c>
      <c r="H48" s="62" t="s">
        <v>359</v>
      </c>
      <c r="I48" s="62" t="s">
        <v>370</v>
      </c>
      <c r="J48" s="62">
        <v>53</v>
      </c>
      <c r="K48" s="62">
        <v>20</v>
      </c>
      <c r="L48" s="62" t="s">
        <v>29</v>
      </c>
      <c r="M48" s="62" t="s">
        <v>25</v>
      </c>
      <c r="N48" s="62">
        <v>1</v>
      </c>
      <c r="O48" s="62">
        <v>73</v>
      </c>
      <c r="P48" s="76">
        <v>17.643835616438356</v>
      </c>
      <c r="AA48" s="62">
        <v>79</v>
      </c>
      <c r="AB48" s="62">
        <f t="shared" si="1"/>
        <v>1</v>
      </c>
    </row>
    <row r="49" spans="1:31">
      <c r="A49" s="95">
        <v>4542</v>
      </c>
      <c r="B49" s="62" t="s">
        <v>399</v>
      </c>
      <c r="C49" s="62" t="s">
        <v>355</v>
      </c>
      <c r="D49" s="62" t="s">
        <v>363</v>
      </c>
      <c r="E49" s="62" t="s">
        <v>357</v>
      </c>
      <c r="F49" s="62">
        <v>502513900</v>
      </c>
      <c r="G49" s="62" t="s">
        <v>364</v>
      </c>
      <c r="H49" s="62" t="s">
        <v>359</v>
      </c>
      <c r="I49" s="62" t="s">
        <v>372</v>
      </c>
      <c r="J49" s="62">
        <v>59</v>
      </c>
      <c r="K49" s="62">
        <v>24</v>
      </c>
      <c r="L49" s="62" t="s">
        <v>29</v>
      </c>
      <c r="M49" s="62" t="s">
        <v>25</v>
      </c>
      <c r="N49" s="62">
        <v>1</v>
      </c>
      <c r="O49" s="62">
        <v>83</v>
      </c>
      <c r="P49" s="76">
        <v>15.95890410958904</v>
      </c>
      <c r="AA49" s="62">
        <v>80</v>
      </c>
      <c r="AB49" s="62">
        <f t="shared" si="1"/>
        <v>8</v>
      </c>
    </row>
    <row r="50" spans="1:31">
      <c r="A50" s="95">
        <v>4543</v>
      </c>
      <c r="B50" s="62" t="s">
        <v>399</v>
      </c>
      <c r="C50" s="62" t="s">
        <v>355</v>
      </c>
      <c r="D50" s="62" t="s">
        <v>363</v>
      </c>
      <c r="E50" s="62" t="s">
        <v>357</v>
      </c>
      <c r="F50" s="62">
        <v>502513900</v>
      </c>
      <c r="G50" s="62" t="s">
        <v>364</v>
      </c>
      <c r="H50" s="62" t="s">
        <v>359</v>
      </c>
      <c r="I50" s="62" t="s">
        <v>361</v>
      </c>
      <c r="J50" s="62">
        <v>51</v>
      </c>
      <c r="K50" s="62">
        <v>23</v>
      </c>
      <c r="L50" s="62" t="s">
        <v>29</v>
      </c>
      <c r="M50" s="62" t="s">
        <v>25</v>
      </c>
      <c r="N50" s="62">
        <v>1</v>
      </c>
      <c r="O50" s="62">
        <v>74</v>
      </c>
      <c r="P50" s="76">
        <v>15.438356164383562</v>
      </c>
      <c r="AA50" s="62">
        <v>81</v>
      </c>
      <c r="AB50" s="62">
        <f t="shared" si="1"/>
        <v>2</v>
      </c>
    </row>
    <row r="51" spans="1:31">
      <c r="A51" s="95">
        <v>4547</v>
      </c>
      <c r="B51" s="62" t="s">
        <v>399</v>
      </c>
      <c r="C51" s="62" t="s">
        <v>355</v>
      </c>
      <c r="D51" s="62" t="s">
        <v>363</v>
      </c>
      <c r="E51" s="62" t="s">
        <v>357</v>
      </c>
      <c r="F51" s="62">
        <v>502513900</v>
      </c>
      <c r="G51" s="62" t="s">
        <v>364</v>
      </c>
      <c r="H51" s="62" t="s">
        <v>359</v>
      </c>
      <c r="I51" s="62" t="s">
        <v>372</v>
      </c>
      <c r="J51" s="62">
        <v>55</v>
      </c>
      <c r="K51" s="62">
        <v>27</v>
      </c>
      <c r="L51" s="62" t="s">
        <v>29</v>
      </c>
      <c r="M51" s="62" t="s">
        <v>29</v>
      </c>
      <c r="N51" s="62">
        <v>1</v>
      </c>
      <c r="O51" s="62">
        <v>82</v>
      </c>
      <c r="P51" s="76">
        <v>17.643835616438356</v>
      </c>
      <c r="AA51" s="62">
        <v>82</v>
      </c>
      <c r="AB51" s="62">
        <f t="shared" si="1"/>
        <v>5</v>
      </c>
    </row>
    <row r="52" spans="1:31">
      <c r="A52" s="95">
        <v>4552</v>
      </c>
      <c r="B52" s="62" t="s">
        <v>399</v>
      </c>
      <c r="C52" s="62" t="s">
        <v>355</v>
      </c>
      <c r="D52" s="62" t="s">
        <v>400</v>
      </c>
      <c r="E52" s="62" t="s">
        <v>357</v>
      </c>
      <c r="F52" s="62">
        <v>502513900</v>
      </c>
      <c r="G52" s="62" t="s">
        <v>364</v>
      </c>
      <c r="H52" s="62" t="s">
        <v>359</v>
      </c>
      <c r="I52" s="62" t="s">
        <v>365</v>
      </c>
      <c r="J52" s="62">
        <v>78</v>
      </c>
      <c r="K52" s="62">
        <v>0</v>
      </c>
      <c r="L52" s="62" t="s">
        <v>29</v>
      </c>
      <c r="M52" s="62" t="s">
        <v>29</v>
      </c>
      <c r="N52" s="62">
        <v>1</v>
      </c>
      <c r="O52" s="62">
        <v>78</v>
      </c>
      <c r="P52" s="76">
        <v>19.219178082191782</v>
      </c>
      <c r="AA52" s="62">
        <v>83</v>
      </c>
      <c r="AB52" s="62">
        <f t="shared" si="1"/>
        <v>9</v>
      </c>
    </row>
    <row r="53" spans="1:31">
      <c r="A53" s="95">
        <v>4555</v>
      </c>
      <c r="B53" s="62" t="s">
        <v>399</v>
      </c>
      <c r="C53" s="62" t="s">
        <v>355</v>
      </c>
      <c r="D53" s="62" t="s">
        <v>392</v>
      </c>
      <c r="E53" s="62" t="s">
        <v>357</v>
      </c>
      <c r="F53" s="62">
        <v>502513900</v>
      </c>
      <c r="G53" s="62" t="s">
        <v>364</v>
      </c>
      <c r="H53" s="62" t="s">
        <v>359</v>
      </c>
      <c r="I53" s="62" t="s">
        <v>365</v>
      </c>
      <c r="J53" s="62">
        <v>63</v>
      </c>
      <c r="K53" s="62">
        <v>0</v>
      </c>
      <c r="L53" s="62" t="s">
        <v>29</v>
      </c>
      <c r="M53" s="62" t="s">
        <v>29</v>
      </c>
      <c r="N53" s="62">
        <v>1</v>
      </c>
      <c r="O53" s="62">
        <v>63</v>
      </c>
      <c r="P53" s="76">
        <v>19.082191780821919</v>
      </c>
      <c r="AA53" s="62">
        <v>84</v>
      </c>
      <c r="AB53" s="62">
        <f t="shared" si="1"/>
        <v>2</v>
      </c>
    </row>
    <row r="54" spans="1:31">
      <c r="A54" s="95">
        <v>4558</v>
      </c>
      <c r="B54" s="62" t="s">
        <v>399</v>
      </c>
      <c r="C54" s="62" t="s">
        <v>355</v>
      </c>
      <c r="D54" s="62" t="s">
        <v>363</v>
      </c>
      <c r="E54" s="62" t="s">
        <v>357</v>
      </c>
      <c r="F54" s="62">
        <v>502513900</v>
      </c>
      <c r="G54" s="62" t="s">
        <v>364</v>
      </c>
      <c r="H54" s="62" t="s">
        <v>359</v>
      </c>
      <c r="I54" s="62" t="s">
        <v>369</v>
      </c>
      <c r="J54" s="62">
        <v>16</v>
      </c>
      <c r="K54" s="62">
        <v>10</v>
      </c>
      <c r="L54" s="62" t="s">
        <v>25</v>
      </c>
      <c r="M54" s="62" t="s">
        <v>25</v>
      </c>
      <c r="N54" s="62">
        <v>1</v>
      </c>
      <c r="O54" s="62">
        <v>26</v>
      </c>
      <c r="P54" s="76">
        <v>6.9671232876712326</v>
      </c>
      <c r="AA54" s="62">
        <v>85</v>
      </c>
      <c r="AB54" s="62">
        <f t="shared" si="1"/>
        <v>0</v>
      </c>
    </row>
    <row r="55" spans="1:31">
      <c r="A55" s="95">
        <v>4563</v>
      </c>
      <c r="B55" s="62" t="s">
        <v>399</v>
      </c>
      <c r="C55" s="62" t="s">
        <v>355</v>
      </c>
      <c r="D55" s="62" t="s">
        <v>392</v>
      </c>
      <c r="E55" s="62" t="s">
        <v>357</v>
      </c>
      <c r="F55" s="62">
        <v>502513900</v>
      </c>
      <c r="G55" s="62" t="s">
        <v>364</v>
      </c>
      <c r="H55" s="62" t="s">
        <v>359</v>
      </c>
      <c r="I55" s="62" t="s">
        <v>365</v>
      </c>
      <c r="J55" s="62">
        <v>63</v>
      </c>
      <c r="K55" s="62">
        <v>0</v>
      </c>
      <c r="L55" s="62" t="s">
        <v>29</v>
      </c>
      <c r="M55" s="62" t="s">
        <v>29</v>
      </c>
      <c r="N55" s="62">
        <v>1</v>
      </c>
      <c r="O55" s="62">
        <v>63</v>
      </c>
      <c r="P55" s="76">
        <v>19.057534246575344</v>
      </c>
      <c r="AA55" s="62">
        <v>87</v>
      </c>
      <c r="AB55" s="62">
        <f t="shared" si="1"/>
        <v>1</v>
      </c>
    </row>
    <row r="56" spans="1:31">
      <c r="A56" s="95">
        <v>4564</v>
      </c>
      <c r="B56" s="62" t="s">
        <v>399</v>
      </c>
      <c r="C56" s="62" t="s">
        <v>355</v>
      </c>
      <c r="D56" s="62" t="s">
        <v>385</v>
      </c>
      <c r="E56" s="62" t="s">
        <v>357</v>
      </c>
      <c r="F56" s="62">
        <v>502513900</v>
      </c>
      <c r="G56" s="62" t="s">
        <v>364</v>
      </c>
      <c r="H56" s="62" t="s">
        <v>359</v>
      </c>
      <c r="I56" s="62" t="s">
        <v>365</v>
      </c>
      <c r="J56" s="62">
        <v>65</v>
      </c>
      <c r="K56" s="62">
        <v>27</v>
      </c>
      <c r="L56" s="62" t="s">
        <v>29</v>
      </c>
      <c r="M56" s="62" t="s">
        <v>29</v>
      </c>
      <c r="N56" s="62">
        <v>1</v>
      </c>
      <c r="O56" s="62">
        <v>92</v>
      </c>
      <c r="P56" s="76">
        <v>21.578082191780823</v>
      </c>
      <c r="AA56" s="62">
        <v>88</v>
      </c>
      <c r="AB56" s="62">
        <f t="shared" si="1"/>
        <v>2</v>
      </c>
    </row>
    <row r="57" spans="1:31">
      <c r="A57" s="95">
        <v>4565</v>
      </c>
      <c r="B57" s="62" t="s">
        <v>399</v>
      </c>
      <c r="C57" s="62" t="s">
        <v>355</v>
      </c>
      <c r="D57" s="62" t="s">
        <v>385</v>
      </c>
      <c r="E57" s="62" t="s">
        <v>357</v>
      </c>
      <c r="F57" s="62">
        <v>502513900</v>
      </c>
      <c r="G57" s="62" t="s">
        <v>364</v>
      </c>
      <c r="H57" s="62" t="s">
        <v>359</v>
      </c>
      <c r="I57" s="62" t="s">
        <v>365</v>
      </c>
      <c r="J57" s="62">
        <v>55</v>
      </c>
      <c r="K57" s="62">
        <v>19</v>
      </c>
      <c r="L57" s="62" t="s">
        <v>29</v>
      </c>
      <c r="M57" s="62" t="s">
        <v>29</v>
      </c>
      <c r="N57" s="62">
        <v>1</v>
      </c>
      <c r="O57" s="62">
        <v>74</v>
      </c>
      <c r="P57" s="76">
        <v>22.520547945205479</v>
      </c>
      <c r="AA57" s="62">
        <v>89</v>
      </c>
      <c r="AB57" s="62">
        <f t="shared" si="1"/>
        <v>0</v>
      </c>
    </row>
    <row r="58" spans="1:31" ht="15">
      <c r="A58" s="95">
        <v>4567</v>
      </c>
      <c r="B58" s="62" t="s">
        <v>399</v>
      </c>
      <c r="C58" s="62" t="s">
        <v>355</v>
      </c>
      <c r="D58" s="62" t="s">
        <v>385</v>
      </c>
      <c r="E58" s="62" t="s">
        <v>357</v>
      </c>
      <c r="F58" s="62">
        <v>502513900</v>
      </c>
      <c r="G58" s="62" t="s">
        <v>364</v>
      </c>
      <c r="H58" s="62" t="s">
        <v>359</v>
      </c>
      <c r="I58" s="62" t="s">
        <v>365</v>
      </c>
      <c r="J58" s="62">
        <v>42</v>
      </c>
      <c r="K58" s="62">
        <v>27</v>
      </c>
      <c r="L58" s="62" t="s">
        <v>29</v>
      </c>
      <c r="M58" s="62" t="s">
        <v>25</v>
      </c>
      <c r="N58" s="62">
        <v>1</v>
      </c>
      <c r="O58" s="62">
        <v>69</v>
      </c>
      <c r="P58" s="76">
        <v>21.673972602739727</v>
      </c>
      <c r="AA58" s="62">
        <v>90</v>
      </c>
      <c r="AB58" s="62">
        <f t="shared" si="1"/>
        <v>8</v>
      </c>
      <c r="AE58"/>
    </row>
    <row r="59" spans="1:31" ht="15">
      <c r="A59" s="95">
        <v>4568</v>
      </c>
      <c r="B59" s="62" t="s">
        <v>399</v>
      </c>
      <c r="C59" s="62" t="s">
        <v>355</v>
      </c>
      <c r="D59" s="62" t="s">
        <v>385</v>
      </c>
      <c r="E59" s="62" t="s">
        <v>357</v>
      </c>
      <c r="F59" s="62">
        <v>502513900</v>
      </c>
      <c r="G59" s="62" t="s">
        <v>364</v>
      </c>
      <c r="H59" s="62" t="s">
        <v>359</v>
      </c>
      <c r="I59" s="62" t="s">
        <v>365</v>
      </c>
      <c r="J59" s="62">
        <v>42</v>
      </c>
      <c r="K59" s="62">
        <v>27</v>
      </c>
      <c r="L59" s="62" t="s">
        <v>29</v>
      </c>
      <c r="M59" s="62" t="s">
        <v>25</v>
      </c>
      <c r="N59" s="62">
        <v>1</v>
      </c>
      <c r="O59" s="62">
        <v>69</v>
      </c>
      <c r="P59" s="76">
        <v>19.632876712328766</v>
      </c>
      <c r="AA59" s="62">
        <v>92</v>
      </c>
      <c r="AB59" s="62">
        <f t="shared" si="1"/>
        <v>1</v>
      </c>
      <c r="AE59"/>
    </row>
    <row r="60" spans="1:31" ht="15">
      <c r="A60" s="95">
        <v>4569</v>
      </c>
      <c r="B60" s="62" t="s">
        <v>399</v>
      </c>
      <c r="C60" s="62" t="s">
        <v>355</v>
      </c>
      <c r="D60" s="62" t="s">
        <v>400</v>
      </c>
      <c r="E60" s="62" t="s">
        <v>357</v>
      </c>
      <c r="F60" s="62">
        <v>502513900</v>
      </c>
      <c r="G60" s="62" t="s">
        <v>364</v>
      </c>
      <c r="H60" s="62" t="s">
        <v>359</v>
      </c>
      <c r="I60" s="62" t="s">
        <v>370</v>
      </c>
      <c r="J60" s="62">
        <v>78</v>
      </c>
      <c r="K60" s="62">
        <v>0</v>
      </c>
      <c r="L60" s="62" t="s">
        <v>29</v>
      </c>
      <c r="M60" s="62" t="s">
        <v>29</v>
      </c>
      <c r="N60" s="62">
        <v>1</v>
      </c>
      <c r="O60" s="62">
        <v>78</v>
      </c>
      <c r="P60" s="76">
        <v>19</v>
      </c>
      <c r="AA60" s="62">
        <v>95</v>
      </c>
      <c r="AB60" s="62">
        <f t="shared" si="1"/>
        <v>0</v>
      </c>
      <c r="AE60"/>
    </row>
    <row r="61" spans="1:31" ht="15">
      <c r="A61" s="95">
        <v>4571</v>
      </c>
      <c r="B61" s="62" t="s">
        <v>399</v>
      </c>
      <c r="C61" s="62" t="s">
        <v>355</v>
      </c>
      <c r="D61" s="62" t="s">
        <v>385</v>
      </c>
      <c r="E61" s="62" t="s">
        <v>357</v>
      </c>
      <c r="F61" s="62">
        <v>502513900</v>
      </c>
      <c r="G61" s="62" t="s">
        <v>364</v>
      </c>
      <c r="H61" s="62" t="s">
        <v>359</v>
      </c>
      <c r="I61" s="62" t="s">
        <v>365</v>
      </c>
      <c r="J61" s="62">
        <v>51</v>
      </c>
      <c r="K61" s="62">
        <v>21</v>
      </c>
      <c r="L61" s="62" t="s">
        <v>25</v>
      </c>
      <c r="M61" s="62" t="s">
        <v>29</v>
      </c>
      <c r="N61" s="62">
        <v>1</v>
      </c>
      <c r="O61" s="62">
        <v>72</v>
      </c>
      <c r="P61" s="76">
        <v>22.917808219178081</v>
      </c>
      <c r="AA61" s="62">
        <v>96</v>
      </c>
      <c r="AB61" s="62">
        <f t="shared" si="1"/>
        <v>0</v>
      </c>
      <c r="AE61"/>
    </row>
    <row r="62" spans="1:31" ht="15">
      <c r="A62" s="95">
        <v>4573</v>
      </c>
      <c r="B62" s="62" t="s">
        <v>399</v>
      </c>
      <c r="C62" s="62" t="s">
        <v>355</v>
      </c>
      <c r="D62" s="62" t="s">
        <v>385</v>
      </c>
      <c r="E62" s="62" t="s">
        <v>357</v>
      </c>
      <c r="F62" s="62">
        <v>502513900</v>
      </c>
      <c r="G62" s="62" t="s">
        <v>364</v>
      </c>
      <c r="H62" s="62" t="s">
        <v>359</v>
      </c>
      <c r="I62" s="62" t="s">
        <v>365</v>
      </c>
      <c r="J62" s="62">
        <v>50</v>
      </c>
      <c r="K62" s="62">
        <v>12</v>
      </c>
      <c r="L62" s="62" t="s">
        <v>29</v>
      </c>
      <c r="M62" s="62" t="s">
        <v>29</v>
      </c>
      <c r="N62" s="62">
        <v>1</v>
      </c>
      <c r="O62" s="62">
        <v>62</v>
      </c>
      <c r="P62" s="76">
        <v>22.186301369863013</v>
      </c>
      <c r="AA62" s="62">
        <v>98</v>
      </c>
      <c r="AB62" s="62">
        <f t="shared" si="1"/>
        <v>0</v>
      </c>
      <c r="AE62"/>
    </row>
    <row r="63" spans="1:31" ht="15">
      <c r="A63" s="95">
        <v>4574</v>
      </c>
      <c r="B63" s="62" t="s">
        <v>399</v>
      </c>
      <c r="C63" s="62" t="s">
        <v>355</v>
      </c>
      <c r="D63" s="62" t="s">
        <v>385</v>
      </c>
      <c r="E63" s="62" t="s">
        <v>357</v>
      </c>
      <c r="F63" s="62">
        <v>502513900</v>
      </c>
      <c r="G63" s="62" t="s">
        <v>364</v>
      </c>
      <c r="H63" s="62" t="s">
        <v>359</v>
      </c>
      <c r="I63" s="62" t="s">
        <v>365</v>
      </c>
      <c r="J63" s="62">
        <v>50</v>
      </c>
      <c r="K63" s="62">
        <v>12</v>
      </c>
      <c r="L63" s="62" t="s">
        <v>29</v>
      </c>
      <c r="M63" s="62" t="s">
        <v>29</v>
      </c>
      <c r="N63" s="62">
        <v>1</v>
      </c>
      <c r="O63" s="62">
        <v>62</v>
      </c>
      <c r="P63" s="76">
        <v>22.186301369863013</v>
      </c>
      <c r="AA63" s="62">
        <v>100</v>
      </c>
      <c r="AB63" s="62">
        <f t="shared" si="1"/>
        <v>0</v>
      </c>
      <c r="AE63"/>
    </row>
    <row r="64" spans="1:31" ht="15">
      <c r="A64" s="95">
        <v>4576</v>
      </c>
      <c r="B64" s="62" t="s">
        <v>399</v>
      </c>
      <c r="C64" s="62" t="s">
        <v>355</v>
      </c>
      <c r="D64" s="62" t="s">
        <v>363</v>
      </c>
      <c r="E64" s="62" t="s">
        <v>357</v>
      </c>
      <c r="F64" s="62">
        <v>502513900</v>
      </c>
      <c r="G64" s="62" t="s">
        <v>364</v>
      </c>
      <c r="H64" s="62" t="s">
        <v>359</v>
      </c>
      <c r="I64" s="62" t="s">
        <v>369</v>
      </c>
      <c r="J64" s="62">
        <v>59</v>
      </c>
      <c r="K64" s="62">
        <v>1</v>
      </c>
      <c r="L64" s="62" t="s">
        <v>29</v>
      </c>
      <c r="M64" s="62" t="s">
        <v>29</v>
      </c>
      <c r="N64" s="62">
        <v>1</v>
      </c>
      <c r="O64" s="62">
        <v>60</v>
      </c>
      <c r="P64" s="76">
        <v>11.424657534246576</v>
      </c>
      <c r="AA64" s="62">
        <v>102</v>
      </c>
      <c r="AB64" s="62">
        <f t="shared" si="1"/>
        <v>1</v>
      </c>
      <c r="AE64"/>
    </row>
    <row r="65" spans="1:31" ht="15">
      <c r="A65" s="95">
        <v>4577</v>
      </c>
      <c r="B65" s="62" t="s">
        <v>399</v>
      </c>
      <c r="C65" s="62" t="s">
        <v>355</v>
      </c>
      <c r="D65" s="62" t="s">
        <v>363</v>
      </c>
      <c r="E65" s="62" t="s">
        <v>357</v>
      </c>
      <c r="F65" s="62">
        <v>502513900</v>
      </c>
      <c r="G65" s="62" t="s">
        <v>364</v>
      </c>
      <c r="H65" s="62" t="s">
        <v>359</v>
      </c>
      <c r="I65" s="62" t="s">
        <v>369</v>
      </c>
      <c r="J65" s="62">
        <v>59</v>
      </c>
      <c r="K65" s="62">
        <v>0</v>
      </c>
      <c r="L65" s="62" t="s">
        <v>29</v>
      </c>
      <c r="M65" s="62" t="s">
        <v>25</v>
      </c>
      <c r="N65" s="62">
        <v>1</v>
      </c>
      <c r="O65" s="62">
        <v>59</v>
      </c>
      <c r="P65" s="76">
        <v>11.375342465753425</v>
      </c>
      <c r="AA65" s="62">
        <v>105</v>
      </c>
      <c r="AB65" s="62">
        <f t="shared" si="1"/>
        <v>0</v>
      </c>
      <c r="AE65"/>
    </row>
    <row r="66" spans="1:31" ht="15">
      <c r="A66" s="95">
        <v>4578</v>
      </c>
      <c r="B66" s="62" t="s">
        <v>399</v>
      </c>
      <c r="C66" s="62" t="s">
        <v>355</v>
      </c>
      <c r="D66" s="62" t="s">
        <v>363</v>
      </c>
      <c r="E66" s="62" t="s">
        <v>357</v>
      </c>
      <c r="F66" s="62">
        <v>502513900</v>
      </c>
      <c r="G66" s="62" t="s">
        <v>364</v>
      </c>
      <c r="H66" s="62" t="s">
        <v>359</v>
      </c>
      <c r="I66" s="62" t="s">
        <v>369</v>
      </c>
      <c r="J66" s="62">
        <v>55</v>
      </c>
      <c r="K66" s="62">
        <v>14</v>
      </c>
      <c r="L66" s="62" t="s">
        <v>29</v>
      </c>
      <c r="M66" s="62" t="s">
        <v>25</v>
      </c>
      <c r="N66" s="62">
        <v>1</v>
      </c>
      <c r="O66" s="62">
        <v>69</v>
      </c>
      <c r="P66" s="76">
        <v>11.002739726027396</v>
      </c>
      <c r="AA66" s="62">
        <v>115</v>
      </c>
      <c r="AB66" s="62">
        <f t="shared" si="1"/>
        <v>1</v>
      </c>
      <c r="AE66"/>
    </row>
    <row r="67" spans="1:31" ht="15">
      <c r="A67" s="95">
        <v>4579</v>
      </c>
      <c r="B67" s="62" t="s">
        <v>399</v>
      </c>
      <c r="C67" s="62" t="s">
        <v>355</v>
      </c>
      <c r="D67" s="62" t="s">
        <v>363</v>
      </c>
      <c r="E67" s="62" t="s">
        <v>357</v>
      </c>
      <c r="F67" s="62">
        <v>502513900</v>
      </c>
      <c r="G67" s="62" t="s">
        <v>364</v>
      </c>
      <c r="H67" s="62" t="s">
        <v>359</v>
      </c>
      <c r="I67" s="62" t="s">
        <v>369</v>
      </c>
      <c r="J67" s="62">
        <v>59</v>
      </c>
      <c r="K67" s="62">
        <v>0</v>
      </c>
      <c r="L67" s="62" t="s">
        <v>29</v>
      </c>
      <c r="M67" s="62" t="s">
        <v>29</v>
      </c>
      <c r="N67" s="62">
        <v>1</v>
      </c>
      <c r="O67" s="62">
        <v>59</v>
      </c>
      <c r="P67" s="76">
        <v>10.901369863013699</v>
      </c>
      <c r="AE67"/>
    </row>
    <row r="68" spans="1:31" ht="15">
      <c r="A68" s="95">
        <v>4580</v>
      </c>
      <c r="B68" s="62" t="s">
        <v>399</v>
      </c>
      <c r="C68" s="62" t="s">
        <v>355</v>
      </c>
      <c r="D68" s="62" t="s">
        <v>400</v>
      </c>
      <c r="E68" s="62" t="s">
        <v>357</v>
      </c>
      <c r="F68" s="62">
        <v>502513900</v>
      </c>
      <c r="G68" s="62" t="s">
        <v>364</v>
      </c>
      <c r="H68" s="62" t="s">
        <v>359</v>
      </c>
      <c r="I68" s="62" t="s">
        <v>372</v>
      </c>
      <c r="J68" s="62">
        <v>59</v>
      </c>
      <c r="K68" s="62">
        <v>12</v>
      </c>
      <c r="L68" s="62" t="s">
        <v>29</v>
      </c>
      <c r="M68" s="62" t="s">
        <v>29</v>
      </c>
      <c r="N68" s="62">
        <v>1</v>
      </c>
      <c r="O68" s="62">
        <v>71</v>
      </c>
      <c r="P68" s="76">
        <v>15.835616438356164</v>
      </c>
      <c r="AE68"/>
    </row>
    <row r="69" spans="1:31" ht="15">
      <c r="A69" s="95">
        <v>4581</v>
      </c>
      <c r="B69" s="62" t="s">
        <v>399</v>
      </c>
      <c r="C69" s="62" t="s">
        <v>355</v>
      </c>
      <c r="D69" s="62" t="s">
        <v>400</v>
      </c>
      <c r="E69" s="62" t="s">
        <v>357</v>
      </c>
      <c r="F69" s="62">
        <v>502513900</v>
      </c>
      <c r="G69" s="62" t="s">
        <v>364</v>
      </c>
      <c r="H69" s="62" t="s">
        <v>359</v>
      </c>
      <c r="I69" s="62" t="s">
        <v>372</v>
      </c>
      <c r="J69" s="62">
        <v>59</v>
      </c>
      <c r="K69" s="62">
        <v>12</v>
      </c>
      <c r="L69" s="62" t="s">
        <v>29</v>
      </c>
      <c r="M69" s="62" t="s">
        <v>29</v>
      </c>
      <c r="N69" s="62">
        <v>1</v>
      </c>
      <c r="O69" s="62">
        <v>71</v>
      </c>
      <c r="P69" s="76">
        <v>15.115068493150686</v>
      </c>
      <c r="AE69"/>
    </row>
    <row r="70" spans="1:31" ht="15">
      <c r="A70" s="95">
        <v>4582</v>
      </c>
      <c r="B70" s="62" t="s">
        <v>399</v>
      </c>
      <c r="C70" s="62" t="s">
        <v>355</v>
      </c>
      <c r="D70" s="62" t="s">
        <v>400</v>
      </c>
      <c r="E70" s="62" t="s">
        <v>357</v>
      </c>
      <c r="F70" s="62">
        <v>502513900</v>
      </c>
      <c r="G70" s="62" t="s">
        <v>364</v>
      </c>
      <c r="H70" s="62" t="s">
        <v>359</v>
      </c>
      <c r="I70" s="62" t="s">
        <v>372</v>
      </c>
      <c r="J70" s="62">
        <v>59</v>
      </c>
      <c r="K70" s="62">
        <v>12</v>
      </c>
      <c r="L70" s="62" t="s">
        <v>29</v>
      </c>
      <c r="M70" s="62" t="s">
        <v>29</v>
      </c>
      <c r="N70" s="62">
        <v>1</v>
      </c>
      <c r="O70" s="62">
        <v>71</v>
      </c>
      <c r="P70" s="76">
        <v>15.115068493150686</v>
      </c>
      <c r="AE70"/>
    </row>
    <row r="71" spans="1:31" ht="15">
      <c r="A71" s="95">
        <v>4583</v>
      </c>
      <c r="B71" s="62" t="s">
        <v>399</v>
      </c>
      <c r="C71" s="62" t="s">
        <v>355</v>
      </c>
      <c r="D71" s="62" t="s">
        <v>401</v>
      </c>
      <c r="E71" s="62" t="s">
        <v>357</v>
      </c>
      <c r="F71" s="62">
        <v>502513900</v>
      </c>
      <c r="G71" s="62" t="s">
        <v>364</v>
      </c>
      <c r="H71" s="62" t="s">
        <v>359</v>
      </c>
      <c r="I71" s="62" t="s">
        <v>372</v>
      </c>
      <c r="J71" s="62">
        <v>63</v>
      </c>
      <c r="K71" s="62">
        <v>20</v>
      </c>
      <c r="L71" s="62" t="s">
        <v>29</v>
      </c>
      <c r="M71" s="62" t="s">
        <v>29</v>
      </c>
      <c r="N71" s="62">
        <v>1</v>
      </c>
      <c r="O71" s="62">
        <v>83</v>
      </c>
      <c r="P71" s="76">
        <v>11.03013698630137</v>
      </c>
      <c r="AE71"/>
    </row>
    <row r="72" spans="1:31" ht="15">
      <c r="A72" s="95">
        <v>4586</v>
      </c>
      <c r="B72" s="62" t="s">
        <v>399</v>
      </c>
      <c r="C72" s="62" t="s">
        <v>355</v>
      </c>
      <c r="D72" s="62" t="s">
        <v>356</v>
      </c>
      <c r="E72" s="62" t="s">
        <v>357</v>
      </c>
      <c r="F72" s="62">
        <v>502513900</v>
      </c>
      <c r="G72" s="62" t="s">
        <v>364</v>
      </c>
      <c r="H72" s="62" t="s">
        <v>359</v>
      </c>
      <c r="I72" s="62" t="s">
        <v>365</v>
      </c>
      <c r="J72" s="62">
        <v>61</v>
      </c>
      <c r="K72" s="62">
        <v>15</v>
      </c>
      <c r="L72" s="62" t="s">
        <v>29</v>
      </c>
      <c r="M72" s="62" t="s">
        <v>29</v>
      </c>
      <c r="N72" s="62">
        <v>1</v>
      </c>
      <c r="O72" s="62">
        <v>76</v>
      </c>
      <c r="P72" s="76">
        <v>20.383561643835616</v>
      </c>
      <c r="AE72"/>
    </row>
    <row r="73" spans="1:31" ht="15">
      <c r="A73" s="95">
        <v>4587</v>
      </c>
      <c r="B73" s="62" t="s">
        <v>399</v>
      </c>
      <c r="C73" s="62" t="s">
        <v>355</v>
      </c>
      <c r="D73" s="62" t="s">
        <v>356</v>
      </c>
      <c r="E73" s="62" t="s">
        <v>357</v>
      </c>
      <c r="F73" s="62">
        <v>502513900</v>
      </c>
      <c r="G73" s="62" t="s">
        <v>364</v>
      </c>
      <c r="H73" s="62" t="s">
        <v>359</v>
      </c>
      <c r="I73" s="62" t="s">
        <v>365</v>
      </c>
      <c r="J73" s="62">
        <v>61</v>
      </c>
      <c r="K73" s="62">
        <v>15</v>
      </c>
      <c r="L73" s="62" t="s">
        <v>29</v>
      </c>
      <c r="M73" s="62" t="s">
        <v>29</v>
      </c>
      <c r="N73" s="62">
        <v>1</v>
      </c>
      <c r="O73" s="62">
        <v>76</v>
      </c>
      <c r="P73" s="76">
        <v>20.383561643835616</v>
      </c>
      <c r="AE73"/>
    </row>
    <row r="74" spans="1:31" ht="15">
      <c r="A74" s="95">
        <v>4591</v>
      </c>
      <c r="B74" s="62" t="s">
        <v>399</v>
      </c>
      <c r="C74" s="62" t="s">
        <v>355</v>
      </c>
      <c r="D74" s="62" t="s">
        <v>363</v>
      </c>
      <c r="E74" s="62" t="s">
        <v>357</v>
      </c>
      <c r="F74" s="62">
        <v>502513900</v>
      </c>
      <c r="G74" s="62" t="s">
        <v>364</v>
      </c>
      <c r="H74" s="62" t="s">
        <v>359</v>
      </c>
      <c r="I74" s="62" t="s">
        <v>365</v>
      </c>
      <c r="J74" s="62">
        <v>50</v>
      </c>
      <c r="K74" s="62">
        <v>12</v>
      </c>
      <c r="L74" s="62" t="s">
        <v>29</v>
      </c>
      <c r="M74" s="62" t="s">
        <v>29</v>
      </c>
      <c r="N74" s="62">
        <v>1</v>
      </c>
      <c r="O74" s="62">
        <v>62</v>
      </c>
      <c r="P74" s="76">
        <v>22.230136986301371</v>
      </c>
      <c r="AE74"/>
    </row>
    <row r="75" spans="1:31" ht="15">
      <c r="A75" s="95">
        <v>4592</v>
      </c>
      <c r="B75" s="62" t="s">
        <v>399</v>
      </c>
      <c r="C75" s="62" t="s">
        <v>355</v>
      </c>
      <c r="D75" s="62" t="s">
        <v>385</v>
      </c>
      <c r="E75" s="62" t="s">
        <v>357</v>
      </c>
      <c r="F75" s="62">
        <v>502513900</v>
      </c>
      <c r="G75" s="62" t="s">
        <v>364</v>
      </c>
      <c r="H75" s="62" t="s">
        <v>359</v>
      </c>
      <c r="I75" s="62" t="s">
        <v>365</v>
      </c>
      <c r="J75" s="62">
        <v>51</v>
      </c>
      <c r="K75" s="62">
        <v>11</v>
      </c>
      <c r="L75" s="62" t="s">
        <v>29</v>
      </c>
      <c r="M75" s="62" t="s">
        <v>29</v>
      </c>
      <c r="N75" s="62">
        <v>1</v>
      </c>
      <c r="O75" s="62">
        <v>62</v>
      </c>
      <c r="P75" s="76">
        <v>22.265753424657536</v>
      </c>
      <c r="AE75"/>
    </row>
    <row r="76" spans="1:31" ht="15">
      <c r="A76" s="95">
        <v>4593</v>
      </c>
      <c r="B76" s="62" t="s">
        <v>399</v>
      </c>
      <c r="C76" s="62" t="s">
        <v>355</v>
      </c>
      <c r="D76" s="62" t="s">
        <v>356</v>
      </c>
      <c r="E76" s="62" t="s">
        <v>357</v>
      </c>
      <c r="F76" s="62">
        <v>502513900</v>
      </c>
      <c r="G76" s="62" t="s">
        <v>364</v>
      </c>
      <c r="H76" s="62" t="s">
        <v>359</v>
      </c>
      <c r="I76" s="62" t="s">
        <v>360</v>
      </c>
      <c r="J76" s="62">
        <v>61</v>
      </c>
      <c r="K76" s="62">
        <v>15</v>
      </c>
      <c r="L76" s="62" t="s">
        <v>29</v>
      </c>
      <c r="M76" s="62" t="s">
        <v>29</v>
      </c>
      <c r="N76" s="62">
        <v>1</v>
      </c>
      <c r="O76" s="62">
        <v>76</v>
      </c>
      <c r="P76" s="76">
        <v>20.383561643835616</v>
      </c>
      <c r="AE76"/>
    </row>
    <row r="77" spans="1:31" ht="15">
      <c r="A77" s="95">
        <v>4594</v>
      </c>
      <c r="B77" s="62" t="s">
        <v>399</v>
      </c>
      <c r="C77" s="62" t="s">
        <v>355</v>
      </c>
      <c r="D77" s="62" t="s">
        <v>363</v>
      </c>
      <c r="E77" s="62" t="s">
        <v>357</v>
      </c>
      <c r="F77" s="62">
        <v>502513900</v>
      </c>
      <c r="G77" s="62" t="s">
        <v>364</v>
      </c>
      <c r="H77" s="62" t="s">
        <v>359</v>
      </c>
      <c r="I77" s="62" t="s">
        <v>360</v>
      </c>
      <c r="J77" s="62">
        <v>53</v>
      </c>
      <c r="K77" s="62">
        <v>23</v>
      </c>
      <c r="L77" s="62" t="s">
        <v>29</v>
      </c>
      <c r="M77" s="62" t="s">
        <v>29</v>
      </c>
      <c r="N77" s="62">
        <v>1</v>
      </c>
      <c r="O77" s="62">
        <v>76</v>
      </c>
      <c r="P77" s="76">
        <v>25.232876712328768</v>
      </c>
      <c r="AE77"/>
    </row>
    <row r="78" spans="1:31" ht="15">
      <c r="A78" s="95">
        <v>4596</v>
      </c>
      <c r="B78" s="62" t="s">
        <v>399</v>
      </c>
      <c r="C78" s="62" t="s">
        <v>355</v>
      </c>
      <c r="D78" s="62" t="s">
        <v>363</v>
      </c>
      <c r="E78" s="62" t="s">
        <v>357</v>
      </c>
      <c r="F78" s="62">
        <v>502513900</v>
      </c>
      <c r="G78" s="62" t="s">
        <v>364</v>
      </c>
      <c r="H78" s="62" t="s">
        <v>359</v>
      </c>
      <c r="I78" s="62" t="s">
        <v>360</v>
      </c>
      <c r="J78" s="62">
        <v>53</v>
      </c>
      <c r="K78" s="62">
        <v>21</v>
      </c>
      <c r="L78" s="62" t="s">
        <v>29</v>
      </c>
      <c r="M78" s="62" t="s">
        <v>29</v>
      </c>
      <c r="N78" s="62">
        <v>1</v>
      </c>
      <c r="O78" s="62">
        <v>74</v>
      </c>
      <c r="P78" s="76">
        <v>25.109589041095891</v>
      </c>
      <c r="AE78"/>
    </row>
    <row r="79" spans="1:31" ht="15">
      <c r="A79" s="95">
        <v>4604</v>
      </c>
      <c r="B79" s="62" t="s">
        <v>399</v>
      </c>
      <c r="C79" s="62" t="s">
        <v>355</v>
      </c>
      <c r="D79" s="62" t="s">
        <v>402</v>
      </c>
      <c r="E79" s="62" t="s">
        <v>357</v>
      </c>
      <c r="F79" s="62">
        <v>502513900</v>
      </c>
      <c r="G79" s="62" t="s">
        <v>364</v>
      </c>
      <c r="H79" s="62" t="s">
        <v>359</v>
      </c>
      <c r="I79" s="62" t="s">
        <v>369</v>
      </c>
      <c r="J79" s="62">
        <v>59</v>
      </c>
      <c r="K79" s="62">
        <v>0</v>
      </c>
      <c r="L79" s="62" t="s">
        <v>29</v>
      </c>
      <c r="M79" s="62" t="s">
        <v>29</v>
      </c>
      <c r="N79" s="62">
        <v>1</v>
      </c>
      <c r="O79" s="62">
        <v>59</v>
      </c>
      <c r="P79" s="76">
        <v>10.358904109589041</v>
      </c>
      <c r="AE79"/>
    </row>
    <row r="80" spans="1:31" ht="15">
      <c r="A80" s="95">
        <v>4605</v>
      </c>
      <c r="B80" s="62" t="s">
        <v>399</v>
      </c>
      <c r="C80" s="62" t="s">
        <v>355</v>
      </c>
      <c r="D80" s="62" t="s">
        <v>402</v>
      </c>
      <c r="E80" s="62" t="s">
        <v>357</v>
      </c>
      <c r="F80" s="62">
        <v>502513900</v>
      </c>
      <c r="G80" s="62" t="s">
        <v>364</v>
      </c>
      <c r="H80" s="62" t="s">
        <v>359</v>
      </c>
      <c r="I80" s="62" t="s">
        <v>369</v>
      </c>
      <c r="J80" s="62">
        <v>59</v>
      </c>
      <c r="K80" s="62">
        <v>11</v>
      </c>
      <c r="L80" s="62" t="s">
        <v>29</v>
      </c>
      <c r="M80" s="62" t="s">
        <v>29</v>
      </c>
      <c r="N80" s="62">
        <v>1</v>
      </c>
      <c r="O80" s="62">
        <v>70</v>
      </c>
      <c r="P80" s="76">
        <v>11.520547945205479</v>
      </c>
      <c r="AE80"/>
    </row>
    <row r="81" spans="1:31" ht="15">
      <c r="A81" s="95">
        <v>4606</v>
      </c>
      <c r="B81" s="62" t="s">
        <v>399</v>
      </c>
      <c r="C81" s="62" t="s">
        <v>355</v>
      </c>
      <c r="D81" s="62" t="s">
        <v>402</v>
      </c>
      <c r="E81" s="62" t="s">
        <v>357</v>
      </c>
      <c r="F81" s="62">
        <v>502513900</v>
      </c>
      <c r="G81" s="62" t="s">
        <v>364</v>
      </c>
      <c r="H81" s="62" t="s">
        <v>359</v>
      </c>
      <c r="I81" s="62" t="s">
        <v>369</v>
      </c>
      <c r="J81" s="62">
        <v>59</v>
      </c>
      <c r="K81" s="62">
        <v>11</v>
      </c>
      <c r="L81" s="62" t="s">
        <v>29</v>
      </c>
      <c r="M81" s="62" t="s">
        <v>29</v>
      </c>
      <c r="N81" s="62">
        <v>1</v>
      </c>
      <c r="O81" s="62">
        <v>70</v>
      </c>
      <c r="P81" s="76">
        <v>11.520547945205479</v>
      </c>
      <c r="AE81"/>
    </row>
    <row r="82" spans="1:31" ht="15">
      <c r="A82" s="95">
        <v>4607</v>
      </c>
      <c r="B82" s="62" t="s">
        <v>399</v>
      </c>
      <c r="C82" s="62" t="s">
        <v>355</v>
      </c>
      <c r="D82" s="62" t="s">
        <v>402</v>
      </c>
      <c r="E82" s="62" t="s">
        <v>357</v>
      </c>
      <c r="F82" s="62">
        <v>502513900</v>
      </c>
      <c r="G82" s="62" t="s">
        <v>364</v>
      </c>
      <c r="H82" s="62" t="s">
        <v>359</v>
      </c>
      <c r="I82" s="62" t="s">
        <v>369</v>
      </c>
      <c r="J82" s="62">
        <v>61</v>
      </c>
      <c r="K82" s="62">
        <v>27</v>
      </c>
      <c r="L82" s="62" t="s">
        <v>29</v>
      </c>
      <c r="M82" s="62" t="s">
        <v>29</v>
      </c>
      <c r="N82" s="62">
        <v>1</v>
      </c>
      <c r="O82" s="62">
        <v>88</v>
      </c>
      <c r="P82" s="76">
        <v>11.079452054794521</v>
      </c>
      <c r="AE82"/>
    </row>
    <row r="83" spans="1:31" ht="15">
      <c r="A83" s="95">
        <v>4608</v>
      </c>
      <c r="B83" s="62" t="s">
        <v>399</v>
      </c>
      <c r="C83" s="62" t="s">
        <v>355</v>
      </c>
      <c r="D83" s="62" t="s">
        <v>363</v>
      </c>
      <c r="E83" s="62" t="s">
        <v>357</v>
      </c>
      <c r="F83" s="62">
        <v>502513900</v>
      </c>
      <c r="G83" s="62" t="s">
        <v>364</v>
      </c>
      <c r="H83" s="62" t="s">
        <v>359</v>
      </c>
      <c r="I83" s="62" t="s">
        <v>372</v>
      </c>
      <c r="J83" s="62">
        <v>55</v>
      </c>
      <c r="K83" s="62">
        <v>0</v>
      </c>
      <c r="L83" s="62" t="s">
        <v>29</v>
      </c>
      <c r="M83" s="62" t="s">
        <v>29</v>
      </c>
      <c r="N83" s="62">
        <v>1</v>
      </c>
      <c r="O83" s="62">
        <v>55</v>
      </c>
      <c r="P83" s="76">
        <v>12.43013698630137</v>
      </c>
      <c r="AE83"/>
    </row>
    <row r="84" spans="1:31" ht="15">
      <c r="A84" s="95">
        <v>4609</v>
      </c>
      <c r="B84" s="62" t="s">
        <v>399</v>
      </c>
      <c r="C84" s="62" t="s">
        <v>355</v>
      </c>
      <c r="D84" s="62" t="s">
        <v>363</v>
      </c>
      <c r="E84" s="62" t="s">
        <v>357</v>
      </c>
      <c r="F84" s="62">
        <v>502513900</v>
      </c>
      <c r="G84" s="62" t="s">
        <v>364</v>
      </c>
      <c r="H84" s="62" t="s">
        <v>359</v>
      </c>
      <c r="I84" s="62" t="s">
        <v>369</v>
      </c>
      <c r="J84" s="62">
        <v>59</v>
      </c>
      <c r="K84" s="62">
        <v>6</v>
      </c>
      <c r="L84" s="62" t="s">
        <v>29</v>
      </c>
      <c r="M84" s="62" t="s">
        <v>25</v>
      </c>
      <c r="N84" s="62">
        <v>1</v>
      </c>
      <c r="O84" s="62">
        <v>65</v>
      </c>
      <c r="P84" s="76">
        <v>11.375342465753425</v>
      </c>
      <c r="AE84"/>
    </row>
    <row r="85" spans="1:31" ht="15">
      <c r="A85" s="95">
        <v>4668</v>
      </c>
      <c r="B85" s="62" t="s">
        <v>399</v>
      </c>
      <c r="C85" s="62" t="s">
        <v>355</v>
      </c>
      <c r="D85" s="62" t="s">
        <v>403</v>
      </c>
      <c r="E85" s="62" t="s">
        <v>357</v>
      </c>
      <c r="F85" s="62">
        <v>502513900</v>
      </c>
      <c r="G85" s="62" t="s">
        <v>364</v>
      </c>
      <c r="H85" s="62" t="s">
        <v>359</v>
      </c>
      <c r="I85" s="62" t="s">
        <v>369</v>
      </c>
      <c r="J85" s="62">
        <v>59</v>
      </c>
      <c r="K85" s="62">
        <v>1</v>
      </c>
      <c r="L85" s="62" t="s">
        <v>29</v>
      </c>
      <c r="M85" s="62" t="s">
        <v>29</v>
      </c>
      <c r="N85" s="62">
        <v>1</v>
      </c>
      <c r="O85" s="62">
        <v>60</v>
      </c>
      <c r="P85" s="76">
        <v>11.106849315068493</v>
      </c>
      <c r="AE85"/>
    </row>
    <row r="86" spans="1:31" ht="15">
      <c r="A86" s="95">
        <v>4669</v>
      </c>
      <c r="B86" s="62" t="s">
        <v>399</v>
      </c>
      <c r="C86" s="62" t="s">
        <v>355</v>
      </c>
      <c r="D86" s="62" t="s">
        <v>363</v>
      </c>
      <c r="E86" s="62" t="s">
        <v>357</v>
      </c>
      <c r="F86" s="62">
        <v>502513900</v>
      </c>
      <c r="G86" s="62" t="s">
        <v>364</v>
      </c>
      <c r="H86" s="62" t="s">
        <v>359</v>
      </c>
      <c r="I86" s="62" t="s">
        <v>369</v>
      </c>
      <c r="J86" s="62">
        <v>55</v>
      </c>
      <c r="K86" s="62">
        <v>0</v>
      </c>
      <c r="L86" s="62" t="s">
        <v>29</v>
      </c>
      <c r="M86" s="62" t="s">
        <v>29</v>
      </c>
      <c r="N86" s="62">
        <v>1</v>
      </c>
      <c r="O86" s="62">
        <v>55</v>
      </c>
      <c r="P86" s="76">
        <v>11.002739726027396</v>
      </c>
      <c r="AE86"/>
    </row>
    <row r="87" spans="1:31" ht="15">
      <c r="A87" s="95">
        <v>4670</v>
      </c>
      <c r="B87" s="62" t="s">
        <v>399</v>
      </c>
      <c r="C87" s="62" t="s">
        <v>355</v>
      </c>
      <c r="D87" s="62" t="s">
        <v>363</v>
      </c>
      <c r="E87" s="62" t="s">
        <v>357</v>
      </c>
      <c r="F87" s="62">
        <v>502513900</v>
      </c>
      <c r="G87" s="62" t="s">
        <v>364</v>
      </c>
      <c r="H87" s="62" t="s">
        <v>359</v>
      </c>
      <c r="I87" s="62" t="s">
        <v>361</v>
      </c>
      <c r="J87" s="62">
        <v>55</v>
      </c>
      <c r="K87" s="62">
        <v>0</v>
      </c>
      <c r="L87" s="62" t="s">
        <v>29</v>
      </c>
      <c r="M87" s="62" t="s">
        <v>29</v>
      </c>
      <c r="N87" s="62">
        <v>1</v>
      </c>
      <c r="O87" s="62">
        <v>55</v>
      </c>
      <c r="P87" s="76">
        <v>11.002739726027396</v>
      </c>
      <c r="AE87"/>
    </row>
    <row r="88" spans="1:31" ht="15">
      <c r="A88" s="95">
        <v>4671</v>
      </c>
      <c r="B88" s="62" t="s">
        <v>399</v>
      </c>
      <c r="C88" s="62" t="s">
        <v>355</v>
      </c>
      <c r="D88" s="62" t="s">
        <v>363</v>
      </c>
      <c r="E88" s="62" t="s">
        <v>357</v>
      </c>
      <c r="F88" s="62">
        <v>502513900</v>
      </c>
      <c r="G88" s="62" t="s">
        <v>364</v>
      </c>
      <c r="H88" s="62" t="s">
        <v>359</v>
      </c>
      <c r="I88" s="62" t="s">
        <v>361</v>
      </c>
      <c r="J88" s="62">
        <v>55</v>
      </c>
      <c r="K88" s="62">
        <v>6</v>
      </c>
      <c r="L88" s="62" t="s">
        <v>29</v>
      </c>
      <c r="M88" s="62" t="s">
        <v>25</v>
      </c>
      <c r="N88" s="62">
        <v>1</v>
      </c>
      <c r="O88" s="62">
        <v>61</v>
      </c>
      <c r="P88" s="76">
        <v>11.375342465753425</v>
      </c>
      <c r="AE88"/>
    </row>
    <row r="89" spans="1:31" ht="15">
      <c r="A89" s="95">
        <v>4672</v>
      </c>
      <c r="B89" s="62" t="s">
        <v>399</v>
      </c>
      <c r="C89" s="62" t="s">
        <v>355</v>
      </c>
      <c r="D89" s="62" t="s">
        <v>363</v>
      </c>
      <c r="E89" s="62" t="s">
        <v>357</v>
      </c>
      <c r="F89" s="62">
        <v>502513900</v>
      </c>
      <c r="G89" s="62" t="s">
        <v>364</v>
      </c>
      <c r="H89" s="62" t="s">
        <v>359</v>
      </c>
      <c r="I89" s="62" t="s">
        <v>369</v>
      </c>
      <c r="J89" s="62">
        <v>55</v>
      </c>
      <c r="K89" s="62">
        <v>6</v>
      </c>
      <c r="L89" s="62" t="s">
        <v>29</v>
      </c>
      <c r="M89" s="62" t="s">
        <v>25</v>
      </c>
      <c r="N89" s="62">
        <v>1</v>
      </c>
      <c r="O89" s="62">
        <v>61</v>
      </c>
      <c r="P89" s="76">
        <v>11.106849315068493</v>
      </c>
      <c r="AE89"/>
    </row>
    <row r="90" spans="1:31" ht="15">
      <c r="A90" s="95">
        <v>4673</v>
      </c>
      <c r="B90" s="62" t="s">
        <v>399</v>
      </c>
      <c r="C90" s="62" t="s">
        <v>355</v>
      </c>
      <c r="D90" s="62" t="s">
        <v>363</v>
      </c>
      <c r="E90" s="62" t="s">
        <v>357</v>
      </c>
      <c r="F90" s="62">
        <v>502513900</v>
      </c>
      <c r="G90" s="62" t="s">
        <v>364</v>
      </c>
      <c r="H90" s="62" t="s">
        <v>359</v>
      </c>
      <c r="I90" s="62" t="s">
        <v>372</v>
      </c>
      <c r="J90" s="62">
        <v>59</v>
      </c>
      <c r="K90" s="62">
        <v>0</v>
      </c>
      <c r="L90" s="62" t="s">
        <v>29</v>
      </c>
      <c r="M90" s="62" t="s">
        <v>29</v>
      </c>
      <c r="N90" s="62">
        <v>1</v>
      </c>
      <c r="O90" s="62">
        <v>59</v>
      </c>
      <c r="P90" s="76">
        <v>12.389041095890411</v>
      </c>
      <c r="AE90"/>
    </row>
    <row r="91" spans="1:31" ht="15">
      <c r="A91" s="95">
        <v>4901</v>
      </c>
      <c r="B91" s="62" t="s">
        <v>399</v>
      </c>
      <c r="C91" s="62" t="s">
        <v>355</v>
      </c>
      <c r="D91" s="62" t="s">
        <v>363</v>
      </c>
      <c r="E91" s="62" t="s">
        <v>357</v>
      </c>
      <c r="F91" s="62">
        <v>502513900</v>
      </c>
      <c r="G91" s="62" t="s">
        <v>368</v>
      </c>
      <c r="H91" s="62" t="s">
        <v>359</v>
      </c>
      <c r="I91" s="62" t="s">
        <v>372</v>
      </c>
      <c r="J91" s="62">
        <v>55</v>
      </c>
      <c r="K91" s="62">
        <v>25</v>
      </c>
      <c r="L91" s="62" t="s">
        <v>29</v>
      </c>
      <c r="M91" s="62" t="s">
        <v>29</v>
      </c>
      <c r="N91" s="62">
        <v>1</v>
      </c>
      <c r="O91" s="62">
        <v>80</v>
      </c>
      <c r="P91" s="76">
        <v>28.216438356164385</v>
      </c>
      <c r="AE91"/>
    </row>
    <row r="92" spans="1:31" ht="15">
      <c r="A92" s="95">
        <v>4902</v>
      </c>
      <c r="B92" s="62" t="s">
        <v>399</v>
      </c>
      <c r="C92" s="62" t="s">
        <v>355</v>
      </c>
      <c r="D92" s="62" t="s">
        <v>363</v>
      </c>
      <c r="E92" s="62" t="s">
        <v>357</v>
      </c>
      <c r="F92" s="62">
        <v>502513900</v>
      </c>
      <c r="G92" s="62" t="s">
        <v>368</v>
      </c>
      <c r="H92" s="62" t="s">
        <v>359</v>
      </c>
      <c r="I92" s="62" t="s">
        <v>372</v>
      </c>
      <c r="J92" s="62">
        <v>55</v>
      </c>
      <c r="K92" s="62">
        <v>20</v>
      </c>
      <c r="L92" s="62" t="s">
        <v>29</v>
      </c>
      <c r="M92" s="62" t="s">
        <v>29</v>
      </c>
      <c r="N92" s="62">
        <v>1</v>
      </c>
      <c r="O92" s="62">
        <v>75</v>
      </c>
      <c r="P92" s="76">
        <v>27.057534246575344</v>
      </c>
      <c r="AE92"/>
    </row>
    <row r="93" spans="1:31" ht="15">
      <c r="A93" s="95">
        <v>4904</v>
      </c>
      <c r="B93" s="62" t="s">
        <v>399</v>
      </c>
      <c r="C93" s="62" t="s">
        <v>355</v>
      </c>
      <c r="D93" s="62" t="s">
        <v>363</v>
      </c>
      <c r="E93" s="62" t="s">
        <v>357</v>
      </c>
      <c r="F93" s="62">
        <v>502513900</v>
      </c>
      <c r="G93" s="62" t="s">
        <v>368</v>
      </c>
      <c r="H93" s="62" t="s">
        <v>359</v>
      </c>
      <c r="I93" s="62" t="s">
        <v>372</v>
      </c>
      <c r="J93" s="62">
        <v>49</v>
      </c>
      <c r="K93" s="62">
        <v>0</v>
      </c>
      <c r="L93" s="62" t="s">
        <v>29</v>
      </c>
      <c r="M93" s="62" t="s">
        <v>29</v>
      </c>
      <c r="N93" s="62">
        <v>1</v>
      </c>
      <c r="O93" s="62">
        <v>49</v>
      </c>
      <c r="P93" s="76">
        <v>28.016438356164382</v>
      </c>
      <c r="AE93"/>
    </row>
    <row r="94" spans="1:31" ht="15">
      <c r="A94" s="95">
        <v>4905</v>
      </c>
      <c r="B94" s="62" t="s">
        <v>399</v>
      </c>
      <c r="C94" s="62" t="s">
        <v>355</v>
      </c>
      <c r="D94" s="62" t="s">
        <v>363</v>
      </c>
      <c r="E94" s="62" t="s">
        <v>357</v>
      </c>
      <c r="F94" s="62">
        <v>502513900</v>
      </c>
      <c r="G94" s="62" t="s">
        <v>368</v>
      </c>
      <c r="H94" s="62" t="s">
        <v>359</v>
      </c>
      <c r="I94" s="62" t="s">
        <v>372</v>
      </c>
      <c r="J94" s="62">
        <v>55</v>
      </c>
      <c r="K94" s="62">
        <v>10</v>
      </c>
      <c r="L94" s="62" t="s">
        <v>29</v>
      </c>
      <c r="M94" s="62" t="s">
        <v>29</v>
      </c>
      <c r="N94" s="62">
        <v>1</v>
      </c>
      <c r="O94" s="62">
        <v>65</v>
      </c>
      <c r="P94" s="76">
        <v>26.947945205479453</v>
      </c>
      <c r="AE94"/>
    </row>
    <row r="95" spans="1:31" ht="15">
      <c r="A95" s="95">
        <v>4906</v>
      </c>
      <c r="B95" s="62" t="s">
        <v>399</v>
      </c>
      <c r="C95" s="62" t="s">
        <v>355</v>
      </c>
      <c r="D95" s="62" t="s">
        <v>363</v>
      </c>
      <c r="E95" s="62" t="s">
        <v>357</v>
      </c>
      <c r="F95" s="62">
        <v>502513900</v>
      </c>
      <c r="G95" s="62" t="s">
        <v>368</v>
      </c>
      <c r="H95" s="62" t="s">
        <v>359</v>
      </c>
      <c r="I95" s="62" t="s">
        <v>372</v>
      </c>
      <c r="J95" s="62">
        <v>55</v>
      </c>
      <c r="K95" s="62">
        <v>18</v>
      </c>
      <c r="L95" s="62" t="s">
        <v>29</v>
      </c>
      <c r="M95" s="62" t="s">
        <v>29</v>
      </c>
      <c r="N95" s="62">
        <v>1</v>
      </c>
      <c r="O95" s="62">
        <v>73</v>
      </c>
      <c r="P95" s="76">
        <v>24.358904109589041</v>
      </c>
      <c r="AE95"/>
    </row>
    <row r="96" spans="1:31" ht="15">
      <c r="A96" s="95">
        <v>4907</v>
      </c>
      <c r="B96" s="62" t="s">
        <v>399</v>
      </c>
      <c r="C96" s="62" t="s">
        <v>355</v>
      </c>
      <c r="D96" s="62" t="s">
        <v>363</v>
      </c>
      <c r="E96" s="62" t="s">
        <v>357</v>
      </c>
      <c r="F96" s="62">
        <v>502513900</v>
      </c>
      <c r="G96" s="62" t="s">
        <v>368</v>
      </c>
      <c r="H96" s="62" t="s">
        <v>359</v>
      </c>
      <c r="I96" s="62" t="s">
        <v>372</v>
      </c>
      <c r="J96" s="62">
        <v>52</v>
      </c>
      <c r="K96" s="62">
        <v>21</v>
      </c>
      <c r="L96" s="62" t="s">
        <v>29</v>
      </c>
      <c r="M96" s="62" t="s">
        <v>29</v>
      </c>
      <c r="N96" s="62">
        <v>1</v>
      </c>
      <c r="O96" s="62">
        <v>73</v>
      </c>
      <c r="P96" s="76">
        <v>23.161643835616438</v>
      </c>
      <c r="AE96"/>
    </row>
    <row r="97" spans="1:31" ht="15">
      <c r="A97" s="95">
        <v>4909</v>
      </c>
      <c r="B97" s="62" t="s">
        <v>399</v>
      </c>
      <c r="C97" s="62" t="s">
        <v>355</v>
      </c>
      <c r="D97" s="62" t="s">
        <v>363</v>
      </c>
      <c r="E97" s="62" t="s">
        <v>357</v>
      </c>
      <c r="F97" s="62">
        <v>502513900</v>
      </c>
      <c r="G97" s="62" t="s">
        <v>368</v>
      </c>
      <c r="H97" s="62" t="s">
        <v>359</v>
      </c>
      <c r="I97" s="62" t="s">
        <v>372</v>
      </c>
      <c r="J97" s="62">
        <v>49</v>
      </c>
      <c r="K97" s="62">
        <v>38</v>
      </c>
      <c r="L97" s="62" t="s">
        <v>29</v>
      </c>
      <c r="M97" s="62" t="s">
        <v>29</v>
      </c>
      <c r="N97" s="62">
        <v>1</v>
      </c>
      <c r="O97" s="62">
        <v>87</v>
      </c>
      <c r="P97" s="76">
        <v>25.202739726027396</v>
      </c>
      <c r="AE97"/>
    </row>
    <row r="98" spans="1:31" ht="15">
      <c r="A98" s="95">
        <v>4910</v>
      </c>
      <c r="B98" s="62" t="s">
        <v>399</v>
      </c>
      <c r="C98" s="62" t="s">
        <v>355</v>
      </c>
      <c r="D98" s="62" t="s">
        <v>363</v>
      </c>
      <c r="E98" s="62" t="s">
        <v>357</v>
      </c>
      <c r="F98" s="62">
        <v>502513900</v>
      </c>
      <c r="G98" s="62" t="s">
        <v>368</v>
      </c>
      <c r="H98" s="62" t="s">
        <v>359</v>
      </c>
      <c r="I98" s="62" t="s">
        <v>372</v>
      </c>
      <c r="J98" s="62">
        <v>24</v>
      </c>
      <c r="K98" s="62">
        <v>4</v>
      </c>
      <c r="L98" s="62" t="s">
        <v>29</v>
      </c>
      <c r="M98" s="62" t="s">
        <v>29</v>
      </c>
      <c r="N98" s="62">
        <v>1</v>
      </c>
      <c r="O98" s="62">
        <v>28</v>
      </c>
      <c r="P98" s="76">
        <v>15.980821917808219</v>
      </c>
      <c r="AE98"/>
    </row>
    <row r="99" spans="1:31" ht="15">
      <c r="A99" s="95">
        <v>4912</v>
      </c>
      <c r="B99" s="62" t="s">
        <v>399</v>
      </c>
      <c r="C99" s="62" t="s">
        <v>355</v>
      </c>
      <c r="D99" s="62" t="s">
        <v>356</v>
      </c>
      <c r="E99" s="62" t="s">
        <v>357</v>
      </c>
      <c r="F99" s="62">
        <v>502513900</v>
      </c>
      <c r="G99" s="62" t="s">
        <v>368</v>
      </c>
      <c r="H99" s="62" t="s">
        <v>359</v>
      </c>
      <c r="I99" s="62" t="s">
        <v>372</v>
      </c>
      <c r="J99" s="62">
        <v>55</v>
      </c>
      <c r="K99" s="62">
        <v>24</v>
      </c>
      <c r="L99" s="62" t="s">
        <v>29</v>
      </c>
      <c r="M99" s="62" t="s">
        <v>29</v>
      </c>
      <c r="N99" s="62">
        <v>1</v>
      </c>
      <c r="O99" s="62">
        <v>79</v>
      </c>
      <c r="P99" s="76">
        <v>26.523287671232875</v>
      </c>
      <c r="AE99"/>
    </row>
    <row r="100" spans="1:31" ht="15">
      <c r="A100" s="95">
        <v>4920</v>
      </c>
      <c r="B100" s="62" t="s">
        <v>399</v>
      </c>
      <c r="C100" s="62" t="s">
        <v>355</v>
      </c>
      <c r="D100" s="62" t="s">
        <v>363</v>
      </c>
      <c r="E100" s="62" t="s">
        <v>357</v>
      </c>
      <c r="F100" s="62">
        <v>502513900</v>
      </c>
      <c r="G100" s="62" t="s">
        <v>364</v>
      </c>
      <c r="H100" s="62" t="s">
        <v>359</v>
      </c>
      <c r="I100" s="62" t="s">
        <v>372</v>
      </c>
      <c r="J100" s="62">
        <v>49</v>
      </c>
      <c r="K100" s="62">
        <v>41</v>
      </c>
      <c r="L100" s="62" t="s">
        <v>29</v>
      </c>
      <c r="M100" s="62" t="s">
        <v>29</v>
      </c>
      <c r="N100" s="62">
        <v>1</v>
      </c>
      <c r="O100" s="62">
        <v>90</v>
      </c>
      <c r="P100" s="76">
        <v>11.947945205479453</v>
      </c>
      <c r="AE100"/>
    </row>
    <row r="101" spans="1:31" ht="15">
      <c r="A101" s="95">
        <v>4921</v>
      </c>
      <c r="B101" s="62" t="s">
        <v>399</v>
      </c>
      <c r="C101" s="62" t="s">
        <v>355</v>
      </c>
      <c r="D101" s="62" t="s">
        <v>363</v>
      </c>
      <c r="E101" s="62" t="s">
        <v>357</v>
      </c>
      <c r="F101" s="62">
        <v>502513900</v>
      </c>
      <c r="G101" s="62" t="s">
        <v>364</v>
      </c>
      <c r="H101" s="62" t="s">
        <v>359</v>
      </c>
      <c r="I101" s="62" t="s">
        <v>372</v>
      </c>
      <c r="J101" s="62">
        <v>49</v>
      </c>
      <c r="K101" s="62">
        <v>41</v>
      </c>
      <c r="L101" s="62" t="s">
        <v>29</v>
      </c>
      <c r="M101" s="62" t="s">
        <v>29</v>
      </c>
      <c r="N101" s="62">
        <v>1</v>
      </c>
      <c r="O101" s="62">
        <v>90</v>
      </c>
      <c r="P101" s="76">
        <v>11.947945205479453</v>
      </c>
      <c r="AE101"/>
    </row>
    <row r="102" spans="1:31" ht="15">
      <c r="A102" s="95">
        <v>4922</v>
      </c>
      <c r="B102" s="62" t="s">
        <v>399</v>
      </c>
      <c r="C102" s="62" t="s">
        <v>355</v>
      </c>
      <c r="D102" s="62" t="s">
        <v>363</v>
      </c>
      <c r="E102" s="62" t="s">
        <v>357</v>
      </c>
      <c r="F102" s="62">
        <v>502513900</v>
      </c>
      <c r="G102" s="62" t="s">
        <v>364</v>
      </c>
      <c r="H102" s="62" t="s">
        <v>359</v>
      </c>
      <c r="I102" s="62" t="s">
        <v>361</v>
      </c>
      <c r="J102" s="62">
        <v>49</v>
      </c>
      <c r="K102" s="62">
        <v>41</v>
      </c>
      <c r="L102" s="62" t="s">
        <v>29</v>
      </c>
      <c r="M102" s="62" t="s">
        <v>29</v>
      </c>
      <c r="N102" s="62">
        <v>1</v>
      </c>
      <c r="O102" s="62">
        <v>90</v>
      </c>
      <c r="P102" s="76">
        <v>11.947945205479453</v>
      </c>
      <c r="AE102"/>
    </row>
    <row r="103" spans="1:31" ht="15">
      <c r="A103" s="95">
        <v>4924</v>
      </c>
      <c r="B103" s="62" t="s">
        <v>399</v>
      </c>
      <c r="C103" s="62" t="s">
        <v>355</v>
      </c>
      <c r="D103" s="62" t="s">
        <v>363</v>
      </c>
      <c r="E103" s="62" t="s">
        <v>357</v>
      </c>
      <c r="F103" s="62">
        <v>502513900</v>
      </c>
      <c r="G103" s="62" t="s">
        <v>364</v>
      </c>
      <c r="H103" s="62" t="s">
        <v>359</v>
      </c>
      <c r="I103" s="62" t="s">
        <v>372</v>
      </c>
      <c r="J103" s="62">
        <v>49</v>
      </c>
      <c r="K103" s="62">
        <v>41</v>
      </c>
      <c r="L103" s="62" t="s">
        <v>29</v>
      </c>
      <c r="M103" s="62" t="s">
        <v>29</v>
      </c>
      <c r="N103" s="62">
        <v>1</v>
      </c>
      <c r="O103" s="62">
        <v>90</v>
      </c>
      <c r="P103" s="76">
        <v>11.986301369863014</v>
      </c>
      <c r="AE103"/>
    </row>
    <row r="104" spans="1:31" ht="15">
      <c r="A104" s="95">
        <v>4925</v>
      </c>
      <c r="B104" s="62" t="s">
        <v>399</v>
      </c>
      <c r="C104" s="62" t="s">
        <v>355</v>
      </c>
      <c r="D104" s="62" t="s">
        <v>363</v>
      </c>
      <c r="E104" s="62" t="s">
        <v>357</v>
      </c>
      <c r="F104" s="62">
        <v>502513900</v>
      </c>
      <c r="G104" s="62" t="s">
        <v>364</v>
      </c>
      <c r="H104" s="62" t="s">
        <v>359</v>
      </c>
      <c r="I104" s="62" t="s">
        <v>372</v>
      </c>
      <c r="J104" s="62">
        <v>49</v>
      </c>
      <c r="K104" s="62">
        <v>41</v>
      </c>
      <c r="L104" s="62" t="s">
        <v>29</v>
      </c>
      <c r="M104" s="62" t="s">
        <v>29</v>
      </c>
      <c r="N104" s="62">
        <v>1</v>
      </c>
      <c r="O104" s="62">
        <v>90</v>
      </c>
      <c r="P104" s="76">
        <v>11.947945205479453</v>
      </c>
      <c r="AE104"/>
    </row>
    <row r="105" spans="1:31" ht="15">
      <c r="A105" s="95">
        <v>4927</v>
      </c>
      <c r="B105" s="62" t="s">
        <v>399</v>
      </c>
      <c r="C105" s="62" t="s">
        <v>355</v>
      </c>
      <c r="D105" s="62" t="s">
        <v>356</v>
      </c>
      <c r="E105" s="62" t="s">
        <v>357</v>
      </c>
      <c r="F105" s="62">
        <v>502513900</v>
      </c>
      <c r="G105" s="62" t="s">
        <v>364</v>
      </c>
      <c r="H105" s="62" t="s">
        <v>359</v>
      </c>
      <c r="I105" s="62" t="s">
        <v>369</v>
      </c>
      <c r="J105" s="62">
        <v>59</v>
      </c>
      <c r="K105" s="62">
        <v>25</v>
      </c>
      <c r="L105" s="62" t="s">
        <v>29</v>
      </c>
      <c r="M105" s="62" t="s">
        <v>25</v>
      </c>
      <c r="N105" s="62">
        <v>1</v>
      </c>
      <c r="O105" s="62">
        <v>84</v>
      </c>
      <c r="P105" s="76">
        <v>9.9780821917808211</v>
      </c>
      <c r="AE105"/>
    </row>
    <row r="106" spans="1:31" ht="15">
      <c r="A106" s="95">
        <v>4928</v>
      </c>
      <c r="B106" s="62" t="s">
        <v>399</v>
      </c>
      <c r="C106" s="62" t="s">
        <v>355</v>
      </c>
      <c r="D106" s="62" t="s">
        <v>400</v>
      </c>
      <c r="E106" s="62" t="s">
        <v>357</v>
      </c>
      <c r="F106" s="62">
        <v>502513900</v>
      </c>
      <c r="G106" s="62" t="s">
        <v>364</v>
      </c>
      <c r="H106" s="62" t="s">
        <v>359</v>
      </c>
      <c r="I106" s="62" t="s">
        <v>372</v>
      </c>
      <c r="J106" s="62">
        <v>31</v>
      </c>
      <c r="K106" s="62">
        <v>0</v>
      </c>
      <c r="L106" s="62" t="s">
        <v>29</v>
      </c>
      <c r="M106" s="62" t="s">
        <v>29</v>
      </c>
      <c r="N106" s="62">
        <v>1</v>
      </c>
      <c r="O106" s="62">
        <v>31</v>
      </c>
      <c r="P106" s="76">
        <v>12.389041095890411</v>
      </c>
      <c r="AE106"/>
    </row>
    <row r="107" spans="1:31" ht="15">
      <c r="A107" s="95">
        <v>4929</v>
      </c>
      <c r="B107" s="62" t="s">
        <v>399</v>
      </c>
      <c r="C107" s="62" t="s">
        <v>355</v>
      </c>
      <c r="D107" s="62" t="s">
        <v>363</v>
      </c>
      <c r="E107" s="62" t="s">
        <v>357</v>
      </c>
      <c r="F107" s="62">
        <v>502513900</v>
      </c>
      <c r="G107" s="62" t="s">
        <v>364</v>
      </c>
      <c r="H107" s="62" t="s">
        <v>359</v>
      </c>
      <c r="I107" s="62" t="s">
        <v>372</v>
      </c>
      <c r="J107" s="62">
        <v>49</v>
      </c>
      <c r="K107" s="62">
        <v>41</v>
      </c>
      <c r="L107" s="62" t="s">
        <v>29</v>
      </c>
      <c r="M107" s="62" t="s">
        <v>29</v>
      </c>
      <c r="N107" s="62">
        <v>1</v>
      </c>
      <c r="O107" s="62">
        <v>90</v>
      </c>
      <c r="P107" s="76">
        <v>11.947945205479453</v>
      </c>
      <c r="AE107"/>
    </row>
    <row r="108" spans="1:31" ht="15">
      <c r="A108" s="95">
        <v>4930</v>
      </c>
      <c r="B108" s="62" t="s">
        <v>399</v>
      </c>
      <c r="C108" s="62" t="s">
        <v>355</v>
      </c>
      <c r="D108" s="62" t="s">
        <v>363</v>
      </c>
      <c r="E108" s="62" t="s">
        <v>357</v>
      </c>
      <c r="F108" s="62">
        <v>502513900</v>
      </c>
      <c r="G108" s="62" t="s">
        <v>364</v>
      </c>
      <c r="H108" s="62" t="s">
        <v>359</v>
      </c>
      <c r="I108" s="62" t="s">
        <v>372</v>
      </c>
      <c r="J108" s="62">
        <v>49</v>
      </c>
      <c r="K108" s="62">
        <v>41</v>
      </c>
      <c r="L108" s="62" t="s">
        <v>29</v>
      </c>
      <c r="M108" s="62" t="s">
        <v>29</v>
      </c>
      <c r="N108" s="62">
        <v>1</v>
      </c>
      <c r="O108" s="62">
        <v>90</v>
      </c>
      <c r="P108" s="76">
        <v>11.947945205479453</v>
      </c>
      <c r="AE108"/>
    </row>
    <row r="109" spans="1:31" ht="15">
      <c r="A109" s="95">
        <v>4931</v>
      </c>
      <c r="B109" s="62" t="s">
        <v>399</v>
      </c>
      <c r="C109" s="62" t="s">
        <v>355</v>
      </c>
      <c r="D109" s="62" t="s">
        <v>402</v>
      </c>
      <c r="E109" s="62" t="s">
        <v>357</v>
      </c>
      <c r="F109" s="62">
        <v>502513900</v>
      </c>
      <c r="G109" s="62" t="s">
        <v>364</v>
      </c>
      <c r="H109" s="62" t="s">
        <v>359</v>
      </c>
      <c r="I109" s="62" t="s">
        <v>369</v>
      </c>
      <c r="J109" s="62">
        <v>57</v>
      </c>
      <c r="K109" s="62">
        <v>0</v>
      </c>
      <c r="L109" s="62" t="s">
        <v>29</v>
      </c>
      <c r="M109" s="62" t="s">
        <v>25</v>
      </c>
      <c r="N109" s="62">
        <v>1</v>
      </c>
      <c r="O109" s="62">
        <v>57</v>
      </c>
      <c r="P109" s="76">
        <v>9.3232876712328761</v>
      </c>
      <c r="AA109"/>
      <c r="AE109"/>
    </row>
    <row r="110" spans="1:31" ht="15">
      <c r="A110" s="95">
        <v>4932</v>
      </c>
      <c r="B110" s="62" t="s">
        <v>399</v>
      </c>
      <c r="C110" s="62" t="s">
        <v>355</v>
      </c>
      <c r="D110" s="62" t="s">
        <v>402</v>
      </c>
      <c r="E110" s="62" t="s">
        <v>357</v>
      </c>
      <c r="F110" s="62">
        <v>502513900</v>
      </c>
      <c r="G110" s="62" t="s">
        <v>364</v>
      </c>
      <c r="H110" s="62" t="s">
        <v>359</v>
      </c>
      <c r="I110" s="62" t="s">
        <v>369</v>
      </c>
      <c r="J110" s="62">
        <v>57</v>
      </c>
      <c r="K110" s="62">
        <v>0</v>
      </c>
      <c r="L110" s="62" t="s">
        <v>29</v>
      </c>
      <c r="M110" s="62" t="s">
        <v>25</v>
      </c>
      <c r="N110" s="62">
        <v>1</v>
      </c>
      <c r="O110" s="62">
        <v>57</v>
      </c>
      <c r="P110" s="76">
        <v>8.5479452054794525</v>
      </c>
      <c r="AA110"/>
      <c r="AE110"/>
    </row>
    <row r="111" spans="1:31" ht="15">
      <c r="A111" s="95">
        <v>4933</v>
      </c>
      <c r="B111" s="62" t="s">
        <v>399</v>
      </c>
      <c r="C111" s="62" t="s">
        <v>355</v>
      </c>
      <c r="D111" s="62" t="s">
        <v>402</v>
      </c>
      <c r="E111" s="62" t="s">
        <v>357</v>
      </c>
      <c r="F111" s="62">
        <v>502513900</v>
      </c>
      <c r="G111" s="62" t="s">
        <v>364</v>
      </c>
      <c r="H111" s="62" t="s">
        <v>359</v>
      </c>
      <c r="I111" s="62" t="s">
        <v>369</v>
      </c>
      <c r="J111" s="62">
        <v>57</v>
      </c>
      <c r="K111" s="62">
        <v>15</v>
      </c>
      <c r="L111" s="62" t="s">
        <v>29</v>
      </c>
      <c r="M111" s="62" t="s">
        <v>25</v>
      </c>
      <c r="N111" s="62">
        <v>1</v>
      </c>
      <c r="O111" s="62">
        <v>72</v>
      </c>
      <c r="P111" s="76">
        <v>8.5479452054794525</v>
      </c>
      <c r="AA111"/>
      <c r="AE111"/>
    </row>
    <row r="112" spans="1:31" ht="15">
      <c r="A112" s="95">
        <v>4934</v>
      </c>
      <c r="B112" s="62" t="s">
        <v>399</v>
      </c>
      <c r="C112" s="62" t="s">
        <v>355</v>
      </c>
      <c r="D112" s="62" t="s">
        <v>402</v>
      </c>
      <c r="E112" s="62" t="s">
        <v>357</v>
      </c>
      <c r="F112" s="62">
        <v>502513900</v>
      </c>
      <c r="G112" s="62" t="s">
        <v>364</v>
      </c>
      <c r="H112" s="62" t="s">
        <v>359</v>
      </c>
      <c r="I112" s="62" t="s">
        <v>369</v>
      </c>
      <c r="J112" s="62">
        <v>57</v>
      </c>
      <c r="K112" s="62">
        <v>12</v>
      </c>
      <c r="L112" s="62" t="s">
        <v>29</v>
      </c>
      <c r="M112" s="62" t="s">
        <v>25</v>
      </c>
      <c r="N112" s="62">
        <v>1</v>
      </c>
      <c r="O112" s="62">
        <v>69</v>
      </c>
      <c r="P112" s="76">
        <v>10.512328767123288</v>
      </c>
      <c r="AA112"/>
      <c r="AE112"/>
    </row>
    <row r="113" spans="1:31" ht="15">
      <c r="A113" s="95">
        <v>4935</v>
      </c>
      <c r="B113" s="62" t="s">
        <v>399</v>
      </c>
      <c r="C113" s="62" t="s">
        <v>355</v>
      </c>
      <c r="D113" s="62" t="s">
        <v>402</v>
      </c>
      <c r="E113" s="62" t="s">
        <v>357</v>
      </c>
      <c r="F113" s="62">
        <v>502513900</v>
      </c>
      <c r="G113" s="62" t="s">
        <v>364</v>
      </c>
      <c r="H113" s="62" t="s">
        <v>359</v>
      </c>
      <c r="I113" s="62" t="s">
        <v>369</v>
      </c>
      <c r="J113" s="62">
        <v>50</v>
      </c>
      <c r="K113" s="62">
        <v>0</v>
      </c>
      <c r="L113" s="62" t="s">
        <v>29</v>
      </c>
      <c r="M113" s="62" t="s">
        <v>25</v>
      </c>
      <c r="N113" s="62">
        <v>1</v>
      </c>
      <c r="O113" s="62">
        <v>50</v>
      </c>
      <c r="P113" s="76">
        <v>8.5479452054794525</v>
      </c>
      <c r="AA113"/>
      <c r="AE113"/>
    </row>
    <row r="114" spans="1:31" ht="15">
      <c r="A114" s="95">
        <v>4936</v>
      </c>
      <c r="B114" s="62" t="s">
        <v>399</v>
      </c>
      <c r="C114" s="62" t="s">
        <v>355</v>
      </c>
      <c r="D114" s="62" t="s">
        <v>402</v>
      </c>
      <c r="E114" s="62" t="s">
        <v>357</v>
      </c>
      <c r="F114" s="62">
        <v>502513900</v>
      </c>
      <c r="G114" s="62" t="s">
        <v>364</v>
      </c>
      <c r="H114" s="62" t="s">
        <v>359</v>
      </c>
      <c r="I114" s="62" t="s">
        <v>369</v>
      </c>
      <c r="J114" s="62">
        <v>57</v>
      </c>
      <c r="K114" s="62">
        <v>12</v>
      </c>
      <c r="L114" s="62" t="s">
        <v>29</v>
      </c>
      <c r="M114" s="62" t="s">
        <v>25</v>
      </c>
      <c r="N114" s="62">
        <v>1</v>
      </c>
      <c r="O114" s="62">
        <v>69</v>
      </c>
      <c r="P114" s="76">
        <v>8.5479452054794525</v>
      </c>
      <c r="AA114"/>
      <c r="AE114"/>
    </row>
    <row r="115" spans="1:31" ht="15">
      <c r="A115" s="95">
        <v>4937</v>
      </c>
      <c r="B115" s="62" t="s">
        <v>399</v>
      </c>
      <c r="C115" s="62" t="s">
        <v>355</v>
      </c>
      <c r="D115" s="62" t="s">
        <v>402</v>
      </c>
      <c r="E115" s="62" t="s">
        <v>357</v>
      </c>
      <c r="F115" s="62">
        <v>502513900</v>
      </c>
      <c r="G115" s="62" t="s">
        <v>364</v>
      </c>
      <c r="H115" s="62" t="s">
        <v>359</v>
      </c>
      <c r="I115" s="62" t="s">
        <v>369</v>
      </c>
      <c r="J115" s="62">
        <v>57</v>
      </c>
      <c r="K115" s="62">
        <v>0</v>
      </c>
      <c r="L115" s="62" t="s">
        <v>29</v>
      </c>
      <c r="M115" s="62" t="s">
        <v>25</v>
      </c>
      <c r="N115" s="62">
        <v>1</v>
      </c>
      <c r="O115" s="62">
        <v>57</v>
      </c>
      <c r="P115" s="76">
        <v>10.512328767123288</v>
      </c>
      <c r="AA115"/>
      <c r="AE115"/>
    </row>
    <row r="116" spans="1:31" ht="15">
      <c r="A116" s="95">
        <v>4938</v>
      </c>
      <c r="B116" s="62" t="s">
        <v>399</v>
      </c>
      <c r="C116" s="62" t="s">
        <v>355</v>
      </c>
      <c r="D116" s="62" t="s">
        <v>402</v>
      </c>
      <c r="E116" s="62" t="s">
        <v>357</v>
      </c>
      <c r="F116" s="62">
        <v>502513900</v>
      </c>
      <c r="G116" s="62" t="s">
        <v>364</v>
      </c>
      <c r="H116" s="62" t="s">
        <v>359</v>
      </c>
      <c r="I116" s="62" t="s">
        <v>369</v>
      </c>
      <c r="J116" s="62">
        <v>57</v>
      </c>
      <c r="K116" s="62">
        <v>0</v>
      </c>
      <c r="L116" s="62" t="s">
        <v>29</v>
      </c>
      <c r="M116" s="62" t="s">
        <v>25</v>
      </c>
      <c r="N116" s="62">
        <v>1</v>
      </c>
      <c r="O116" s="62">
        <v>57</v>
      </c>
      <c r="P116" s="76">
        <v>8.5479452054794525</v>
      </c>
      <c r="AA116"/>
      <c r="AE116"/>
    </row>
    <row r="117" spans="1:31" ht="15">
      <c r="A117" s="95">
        <v>4939</v>
      </c>
      <c r="B117" s="62" t="s">
        <v>399</v>
      </c>
      <c r="C117" s="62" t="s">
        <v>355</v>
      </c>
      <c r="D117" s="62" t="s">
        <v>356</v>
      </c>
      <c r="E117" s="62" t="s">
        <v>357</v>
      </c>
      <c r="F117" s="62">
        <v>502513900</v>
      </c>
      <c r="G117" s="62" t="s">
        <v>368</v>
      </c>
      <c r="H117" s="62" t="s">
        <v>359</v>
      </c>
      <c r="I117" s="62" t="s">
        <v>369</v>
      </c>
      <c r="J117" s="62">
        <v>55</v>
      </c>
      <c r="K117" s="62">
        <v>29</v>
      </c>
      <c r="L117" s="62" t="s">
        <v>29</v>
      </c>
      <c r="M117" s="62" t="s">
        <v>29</v>
      </c>
      <c r="N117" s="62">
        <v>1</v>
      </c>
      <c r="O117" s="62">
        <v>84</v>
      </c>
      <c r="P117" s="76">
        <v>9.9369863013698634</v>
      </c>
      <c r="AA117"/>
      <c r="AE117"/>
    </row>
    <row r="118" spans="1:31" ht="15">
      <c r="A118" s="95">
        <v>4940</v>
      </c>
      <c r="B118" s="62" t="s">
        <v>399</v>
      </c>
      <c r="C118" s="62" t="s">
        <v>355</v>
      </c>
      <c r="D118" s="62" t="s">
        <v>402</v>
      </c>
      <c r="E118" s="62" t="s">
        <v>357</v>
      </c>
      <c r="F118" s="62">
        <v>502513900</v>
      </c>
      <c r="G118" s="62" t="s">
        <v>368</v>
      </c>
      <c r="H118" s="62" t="s">
        <v>359</v>
      </c>
      <c r="I118" s="62" t="s">
        <v>369</v>
      </c>
      <c r="J118" s="62">
        <v>57</v>
      </c>
      <c r="K118" s="62">
        <v>0</v>
      </c>
      <c r="L118" s="62" t="s">
        <v>29</v>
      </c>
      <c r="M118" s="62" t="s">
        <v>25</v>
      </c>
      <c r="N118" s="62">
        <v>1</v>
      </c>
      <c r="O118" s="62">
        <v>57</v>
      </c>
      <c r="P118" s="76">
        <v>9.3452054794520549</v>
      </c>
      <c r="AA118"/>
      <c r="AE118"/>
    </row>
    <row r="119" spans="1:31" ht="15">
      <c r="A119" s="95">
        <v>4941</v>
      </c>
      <c r="B119" s="62" t="s">
        <v>399</v>
      </c>
      <c r="C119" s="62" t="s">
        <v>355</v>
      </c>
      <c r="D119" s="62" t="s">
        <v>402</v>
      </c>
      <c r="E119" s="62" t="s">
        <v>357</v>
      </c>
      <c r="F119" s="62">
        <v>502513900</v>
      </c>
      <c r="G119" s="62" t="s">
        <v>368</v>
      </c>
      <c r="H119" s="62" t="s">
        <v>359</v>
      </c>
      <c r="I119" s="62" t="s">
        <v>369</v>
      </c>
      <c r="J119" s="62">
        <v>57</v>
      </c>
      <c r="K119" s="62">
        <v>0</v>
      </c>
      <c r="L119" s="62" t="s">
        <v>29</v>
      </c>
      <c r="M119" s="62" t="s">
        <v>25</v>
      </c>
      <c r="N119" s="62">
        <v>1</v>
      </c>
      <c r="O119" s="62">
        <v>57</v>
      </c>
      <c r="P119" s="76">
        <v>11.550684931506849</v>
      </c>
      <c r="AA119"/>
      <c r="AE119"/>
    </row>
    <row r="120" spans="1:31" ht="15">
      <c r="A120" s="95">
        <v>4942</v>
      </c>
      <c r="B120" s="62" t="s">
        <v>399</v>
      </c>
      <c r="C120" s="62" t="s">
        <v>355</v>
      </c>
      <c r="D120" s="62" t="s">
        <v>402</v>
      </c>
      <c r="E120" s="62" t="s">
        <v>357</v>
      </c>
      <c r="F120" s="62">
        <v>502513900</v>
      </c>
      <c r="G120" s="62" t="s">
        <v>368</v>
      </c>
      <c r="H120" s="62" t="s">
        <v>359</v>
      </c>
      <c r="I120" s="62" t="s">
        <v>369</v>
      </c>
      <c r="J120" s="62">
        <v>57</v>
      </c>
      <c r="K120" s="62">
        <v>0</v>
      </c>
      <c r="L120" s="62" t="s">
        <v>29</v>
      </c>
      <c r="M120" s="62" t="s">
        <v>25</v>
      </c>
      <c r="N120" s="62">
        <v>1</v>
      </c>
      <c r="O120" s="62">
        <v>57</v>
      </c>
      <c r="P120" s="76">
        <v>10.512328767123288</v>
      </c>
      <c r="AA120"/>
      <c r="AE120"/>
    </row>
    <row r="121" spans="1:31" ht="15">
      <c r="A121" s="95">
        <v>4943</v>
      </c>
      <c r="B121" s="62" t="s">
        <v>399</v>
      </c>
      <c r="C121" s="62" t="s">
        <v>355</v>
      </c>
      <c r="D121" s="62" t="s">
        <v>385</v>
      </c>
      <c r="E121" s="62" t="s">
        <v>357</v>
      </c>
      <c r="F121" s="62">
        <v>502513900</v>
      </c>
      <c r="G121" s="62" t="s">
        <v>368</v>
      </c>
      <c r="H121" s="62" t="s">
        <v>359</v>
      </c>
      <c r="I121" s="62" t="s">
        <v>369</v>
      </c>
      <c r="J121" s="62">
        <v>45</v>
      </c>
      <c r="K121" s="62">
        <v>32</v>
      </c>
      <c r="L121" s="62" t="s">
        <v>29</v>
      </c>
      <c r="M121" s="62" t="s">
        <v>29</v>
      </c>
      <c r="N121" s="62">
        <v>1</v>
      </c>
      <c r="O121" s="62">
        <v>77</v>
      </c>
      <c r="P121" s="76">
        <v>10.093150684931507</v>
      </c>
      <c r="AA121"/>
      <c r="AE121"/>
    </row>
    <row r="122" spans="1:31" ht="15">
      <c r="A122" s="95">
        <v>4944</v>
      </c>
      <c r="B122" s="62" t="s">
        <v>399</v>
      </c>
      <c r="C122" s="62" t="s">
        <v>355</v>
      </c>
      <c r="D122" s="62" t="s">
        <v>385</v>
      </c>
      <c r="E122" s="62" t="s">
        <v>357</v>
      </c>
      <c r="F122" s="62">
        <v>502513900</v>
      </c>
      <c r="G122" s="62" t="s">
        <v>368</v>
      </c>
      <c r="H122" s="62" t="s">
        <v>359</v>
      </c>
      <c r="I122" s="62" t="s">
        <v>369</v>
      </c>
      <c r="J122" s="62">
        <v>49</v>
      </c>
      <c r="K122" s="62">
        <v>26</v>
      </c>
      <c r="L122" s="62" t="s">
        <v>29</v>
      </c>
      <c r="M122" s="62" t="s">
        <v>25</v>
      </c>
      <c r="N122" s="62">
        <v>1</v>
      </c>
      <c r="O122" s="62">
        <v>75</v>
      </c>
      <c r="P122" s="76">
        <v>8.8273972602739725</v>
      </c>
      <c r="AA122"/>
      <c r="AE122"/>
    </row>
    <row r="123" spans="1:31" ht="15">
      <c r="A123" s="95">
        <v>4946</v>
      </c>
      <c r="B123" s="62" t="s">
        <v>399</v>
      </c>
      <c r="C123" s="62" t="s">
        <v>355</v>
      </c>
      <c r="D123" s="62" t="s">
        <v>385</v>
      </c>
      <c r="E123" s="62" t="s">
        <v>357</v>
      </c>
      <c r="F123" s="62">
        <v>502513900</v>
      </c>
      <c r="G123" s="62" t="s">
        <v>368</v>
      </c>
      <c r="H123" s="62" t="s">
        <v>359</v>
      </c>
      <c r="I123" s="62" t="s">
        <v>369</v>
      </c>
      <c r="J123" s="62">
        <v>50</v>
      </c>
      <c r="K123" s="62">
        <v>0</v>
      </c>
      <c r="L123" s="62" t="s">
        <v>29</v>
      </c>
      <c r="M123" s="62" t="s">
        <v>29</v>
      </c>
      <c r="N123" s="62">
        <v>1</v>
      </c>
      <c r="O123" s="62">
        <v>50</v>
      </c>
      <c r="P123" s="76">
        <v>11.005479452054795</v>
      </c>
      <c r="AA123"/>
      <c r="AE123"/>
    </row>
    <row r="124" spans="1:31" ht="15">
      <c r="A124" s="95">
        <v>4947</v>
      </c>
      <c r="B124" s="62" t="s">
        <v>399</v>
      </c>
      <c r="C124" s="62" t="s">
        <v>355</v>
      </c>
      <c r="D124" s="62" t="s">
        <v>385</v>
      </c>
      <c r="E124" s="62" t="s">
        <v>357</v>
      </c>
      <c r="F124" s="62">
        <v>502513900</v>
      </c>
      <c r="G124" s="62" t="s">
        <v>368</v>
      </c>
      <c r="H124" s="62" t="s">
        <v>359</v>
      </c>
      <c r="I124" s="62" t="s">
        <v>369</v>
      </c>
      <c r="J124" s="62">
        <v>50</v>
      </c>
      <c r="K124" s="62">
        <v>0</v>
      </c>
      <c r="L124" s="62" t="s">
        <v>29</v>
      </c>
      <c r="M124" s="62" t="s">
        <v>29</v>
      </c>
      <c r="N124" s="62">
        <v>1</v>
      </c>
      <c r="O124" s="62">
        <v>50</v>
      </c>
      <c r="P124" s="76">
        <v>11.005479452054795</v>
      </c>
      <c r="AA124"/>
      <c r="AE124"/>
    </row>
    <row r="125" spans="1:31" ht="15">
      <c r="A125" s="95">
        <v>4948</v>
      </c>
      <c r="B125" s="62" t="s">
        <v>399</v>
      </c>
      <c r="C125" s="62" t="s">
        <v>355</v>
      </c>
      <c r="D125" s="62" t="s">
        <v>385</v>
      </c>
      <c r="E125" s="62" t="s">
        <v>357</v>
      </c>
      <c r="F125" s="62">
        <v>502513900</v>
      </c>
      <c r="G125" s="62" t="s">
        <v>368</v>
      </c>
      <c r="H125" s="62" t="s">
        <v>359</v>
      </c>
      <c r="I125" s="62" t="s">
        <v>369</v>
      </c>
      <c r="J125" s="62">
        <v>50</v>
      </c>
      <c r="K125" s="62">
        <v>0</v>
      </c>
      <c r="L125" s="62" t="s">
        <v>29</v>
      </c>
      <c r="M125" s="62" t="s">
        <v>29</v>
      </c>
      <c r="N125" s="62">
        <v>1</v>
      </c>
      <c r="O125" s="62">
        <v>50</v>
      </c>
      <c r="P125" s="76">
        <v>11.005479452054795</v>
      </c>
      <c r="AA125"/>
      <c r="AE125"/>
    </row>
    <row r="126" spans="1:31" ht="15">
      <c r="A126" s="95">
        <v>4950</v>
      </c>
      <c r="B126" s="62" t="s">
        <v>399</v>
      </c>
      <c r="C126" s="62" t="s">
        <v>355</v>
      </c>
      <c r="D126" s="62" t="s">
        <v>400</v>
      </c>
      <c r="E126" s="62" t="s">
        <v>357</v>
      </c>
      <c r="F126" s="62">
        <v>502513900</v>
      </c>
      <c r="G126" s="62" t="s">
        <v>364</v>
      </c>
      <c r="H126" s="62" t="s">
        <v>359</v>
      </c>
      <c r="I126" s="62" t="s">
        <v>369</v>
      </c>
      <c r="J126" s="62">
        <v>33</v>
      </c>
      <c r="K126" s="62">
        <v>29</v>
      </c>
      <c r="L126" s="62" t="s">
        <v>29</v>
      </c>
      <c r="M126" s="62" t="s">
        <v>25</v>
      </c>
      <c r="N126" s="62">
        <v>1</v>
      </c>
      <c r="O126" s="62">
        <v>62</v>
      </c>
      <c r="P126" s="76">
        <v>6.6</v>
      </c>
      <c r="AA126"/>
      <c r="AE126"/>
    </row>
    <row r="127" spans="1:31" ht="15">
      <c r="A127" s="95">
        <v>4951</v>
      </c>
      <c r="B127" s="62" t="s">
        <v>399</v>
      </c>
      <c r="C127" s="62" t="s">
        <v>355</v>
      </c>
      <c r="D127" s="62" t="s">
        <v>400</v>
      </c>
      <c r="E127" s="62" t="s">
        <v>357</v>
      </c>
      <c r="F127" s="62">
        <v>502513900</v>
      </c>
      <c r="G127" s="62" t="s">
        <v>364</v>
      </c>
      <c r="H127" s="62" t="s">
        <v>359</v>
      </c>
      <c r="I127" s="62" t="s">
        <v>369</v>
      </c>
      <c r="J127" s="62">
        <v>33</v>
      </c>
      <c r="K127" s="62">
        <v>0</v>
      </c>
      <c r="L127" s="62" t="s">
        <v>29</v>
      </c>
      <c r="M127" s="62" t="s">
        <v>25</v>
      </c>
      <c r="N127" s="62">
        <v>1</v>
      </c>
      <c r="O127" s="62">
        <v>33</v>
      </c>
      <c r="P127" s="76">
        <v>6.6</v>
      </c>
      <c r="AA127"/>
      <c r="AE127"/>
    </row>
    <row r="128" spans="1:31" ht="15">
      <c r="A128" s="95">
        <v>4952</v>
      </c>
      <c r="B128" s="62" t="s">
        <v>399</v>
      </c>
      <c r="C128" s="62" t="s">
        <v>355</v>
      </c>
      <c r="D128" s="62" t="s">
        <v>400</v>
      </c>
      <c r="E128" s="62" t="s">
        <v>357</v>
      </c>
      <c r="F128" s="62">
        <v>502513900</v>
      </c>
      <c r="G128" s="62" t="s">
        <v>364</v>
      </c>
      <c r="H128" s="62" t="s">
        <v>359</v>
      </c>
      <c r="I128" s="62" t="s">
        <v>369</v>
      </c>
      <c r="J128" s="62">
        <v>33</v>
      </c>
      <c r="K128" s="62">
        <v>0</v>
      </c>
      <c r="L128" s="62" t="s">
        <v>29</v>
      </c>
      <c r="M128" s="62" t="s">
        <v>25</v>
      </c>
      <c r="N128" s="62">
        <v>1</v>
      </c>
      <c r="O128" s="62">
        <v>33</v>
      </c>
      <c r="P128" s="76">
        <v>6.6</v>
      </c>
      <c r="AA128"/>
      <c r="AE128"/>
    </row>
    <row r="129" spans="1:31" ht="15">
      <c r="A129" s="95">
        <v>4953</v>
      </c>
      <c r="B129" s="62" t="s">
        <v>399</v>
      </c>
      <c r="C129" s="62" t="s">
        <v>355</v>
      </c>
      <c r="D129" s="62" t="s">
        <v>400</v>
      </c>
      <c r="E129" s="62" t="s">
        <v>357</v>
      </c>
      <c r="F129" s="62">
        <v>502513900</v>
      </c>
      <c r="G129" s="62" t="s">
        <v>364</v>
      </c>
      <c r="H129" s="62" t="s">
        <v>359</v>
      </c>
      <c r="I129" s="62" t="s">
        <v>369</v>
      </c>
      <c r="J129" s="62">
        <v>33</v>
      </c>
      <c r="K129" s="62">
        <v>0</v>
      </c>
      <c r="L129" s="62" t="s">
        <v>29</v>
      </c>
      <c r="M129" s="62" t="s">
        <v>25</v>
      </c>
      <c r="N129" s="62">
        <v>1</v>
      </c>
      <c r="O129" s="62">
        <v>33</v>
      </c>
      <c r="P129" s="76">
        <v>6.6</v>
      </c>
      <c r="AA129"/>
      <c r="AE129"/>
    </row>
    <row r="130" spans="1:31" ht="15">
      <c r="A130" s="95">
        <v>4955</v>
      </c>
      <c r="B130" s="62" t="s">
        <v>399</v>
      </c>
      <c r="C130" s="62" t="s">
        <v>355</v>
      </c>
      <c r="D130" s="62" t="s">
        <v>400</v>
      </c>
      <c r="E130" s="62" t="s">
        <v>357</v>
      </c>
      <c r="F130" s="62">
        <v>502513900</v>
      </c>
      <c r="G130" s="62" t="s">
        <v>364</v>
      </c>
      <c r="H130" s="62" t="s">
        <v>359</v>
      </c>
      <c r="I130" s="62" t="s">
        <v>369</v>
      </c>
      <c r="J130" s="62">
        <v>33</v>
      </c>
      <c r="K130" s="62">
        <v>29</v>
      </c>
      <c r="L130" s="62" t="s">
        <v>29</v>
      </c>
      <c r="M130" s="62" t="s">
        <v>25</v>
      </c>
      <c r="N130" s="62">
        <v>1</v>
      </c>
      <c r="O130" s="62">
        <v>62</v>
      </c>
      <c r="P130" s="76">
        <v>6.6</v>
      </c>
      <c r="AA130"/>
      <c r="AE130"/>
    </row>
    <row r="131" spans="1:31" ht="15">
      <c r="A131" s="95">
        <v>4956</v>
      </c>
      <c r="B131" s="62" t="s">
        <v>399</v>
      </c>
      <c r="C131" s="62" t="s">
        <v>355</v>
      </c>
      <c r="D131" s="62" t="s">
        <v>402</v>
      </c>
      <c r="E131" s="62" t="s">
        <v>357</v>
      </c>
      <c r="F131" s="62">
        <v>502513900</v>
      </c>
      <c r="G131" s="62" t="s">
        <v>368</v>
      </c>
      <c r="H131" s="62" t="s">
        <v>359</v>
      </c>
      <c r="I131" s="62" t="s">
        <v>369</v>
      </c>
      <c r="J131" s="62">
        <v>57</v>
      </c>
      <c r="K131" s="62">
        <v>0</v>
      </c>
      <c r="L131" s="62" t="s">
        <v>29</v>
      </c>
      <c r="M131" s="62" t="s">
        <v>25</v>
      </c>
      <c r="N131" s="62">
        <v>1</v>
      </c>
      <c r="O131" s="62">
        <v>57</v>
      </c>
      <c r="P131" s="76">
        <v>9.4</v>
      </c>
      <c r="Z131" s="63"/>
      <c r="AA131"/>
      <c r="AE131"/>
    </row>
    <row r="132" spans="1:31" ht="15">
      <c r="A132" s="95">
        <v>4959</v>
      </c>
      <c r="B132" s="62" t="s">
        <v>399</v>
      </c>
      <c r="C132" s="62" t="s">
        <v>355</v>
      </c>
      <c r="D132" s="62" t="s">
        <v>363</v>
      </c>
      <c r="E132" s="62" t="s">
        <v>357</v>
      </c>
      <c r="F132" s="62">
        <v>502513900</v>
      </c>
      <c r="G132" s="62" t="s">
        <v>368</v>
      </c>
      <c r="H132" s="62" t="s">
        <v>359</v>
      </c>
      <c r="I132" s="62" t="s">
        <v>369</v>
      </c>
      <c r="J132" s="62">
        <v>50</v>
      </c>
      <c r="K132" s="62">
        <v>0</v>
      </c>
      <c r="L132" s="62" t="s">
        <v>29</v>
      </c>
      <c r="M132" s="62" t="s">
        <v>29</v>
      </c>
      <c r="N132" s="62">
        <v>1</v>
      </c>
      <c r="O132" s="62">
        <v>50</v>
      </c>
      <c r="P132" s="76">
        <v>9.131506849315068</v>
      </c>
      <c r="Z132" s="63"/>
      <c r="AA132"/>
      <c r="AE132"/>
    </row>
    <row r="133" spans="1:31" ht="15">
      <c r="A133" s="95">
        <v>4960</v>
      </c>
      <c r="B133" s="62" t="s">
        <v>399</v>
      </c>
      <c r="C133" s="62" t="s">
        <v>355</v>
      </c>
      <c r="D133" s="62" t="s">
        <v>363</v>
      </c>
      <c r="E133" s="62" t="s">
        <v>357</v>
      </c>
      <c r="F133" s="62">
        <v>502513900</v>
      </c>
      <c r="G133" s="62" t="s">
        <v>368</v>
      </c>
      <c r="H133" s="62" t="s">
        <v>359</v>
      </c>
      <c r="I133" s="62" t="s">
        <v>369</v>
      </c>
      <c r="J133" s="62">
        <v>50</v>
      </c>
      <c r="K133" s="62">
        <v>0</v>
      </c>
      <c r="L133" s="62" t="s">
        <v>29</v>
      </c>
      <c r="M133" s="62" t="s">
        <v>29</v>
      </c>
      <c r="N133" s="62">
        <v>1</v>
      </c>
      <c r="O133" s="62">
        <v>50</v>
      </c>
      <c r="P133" s="76">
        <v>7.9972602739726026</v>
      </c>
      <c r="Z133" s="63"/>
      <c r="AA133"/>
      <c r="AE133"/>
    </row>
    <row r="134" spans="1:31" ht="15">
      <c r="A134" s="95">
        <v>4961</v>
      </c>
      <c r="B134" s="62" t="s">
        <v>399</v>
      </c>
      <c r="C134" s="62" t="s">
        <v>355</v>
      </c>
      <c r="D134" s="62" t="s">
        <v>363</v>
      </c>
      <c r="E134" s="62" t="s">
        <v>357</v>
      </c>
      <c r="F134" s="62">
        <v>502513900</v>
      </c>
      <c r="G134" s="62" t="s">
        <v>368</v>
      </c>
      <c r="H134" s="62" t="s">
        <v>359</v>
      </c>
      <c r="I134" s="62" t="s">
        <v>369</v>
      </c>
      <c r="J134" s="62">
        <v>50</v>
      </c>
      <c r="K134" s="62">
        <v>0</v>
      </c>
      <c r="L134" s="62" t="s">
        <v>29</v>
      </c>
      <c r="M134" s="62" t="s">
        <v>29</v>
      </c>
      <c r="N134" s="62">
        <v>1</v>
      </c>
      <c r="O134" s="62">
        <v>50</v>
      </c>
      <c r="P134" s="76">
        <v>7.9972602739726026</v>
      </c>
      <c r="Z134" s="63"/>
      <c r="AA134"/>
      <c r="AE134"/>
    </row>
    <row r="135" spans="1:31" ht="15">
      <c r="A135" s="95">
        <v>4962</v>
      </c>
      <c r="B135" s="62" t="s">
        <v>399</v>
      </c>
      <c r="C135" s="62" t="s">
        <v>355</v>
      </c>
      <c r="D135" s="62" t="s">
        <v>363</v>
      </c>
      <c r="E135" s="62" t="s">
        <v>357</v>
      </c>
      <c r="F135" s="62">
        <v>502513900</v>
      </c>
      <c r="G135" s="62" t="s">
        <v>368</v>
      </c>
      <c r="H135" s="62" t="s">
        <v>359</v>
      </c>
      <c r="I135" s="62" t="s">
        <v>369</v>
      </c>
      <c r="J135" s="62">
        <v>50</v>
      </c>
      <c r="K135" s="62">
        <v>0</v>
      </c>
      <c r="L135" s="62" t="s">
        <v>29</v>
      </c>
      <c r="M135" s="62" t="s">
        <v>29</v>
      </c>
      <c r="N135" s="62">
        <v>1</v>
      </c>
      <c r="O135" s="62">
        <v>50</v>
      </c>
      <c r="P135" s="76">
        <v>7.9945205479452053</v>
      </c>
      <c r="Z135" s="63"/>
      <c r="AA135"/>
      <c r="AE135"/>
    </row>
    <row r="136" spans="1:31" ht="15">
      <c r="A136" s="95">
        <v>4963</v>
      </c>
      <c r="B136" s="62" t="s">
        <v>399</v>
      </c>
      <c r="C136" s="62" t="s">
        <v>355</v>
      </c>
      <c r="D136" s="62" t="s">
        <v>363</v>
      </c>
      <c r="E136" s="62" t="s">
        <v>357</v>
      </c>
      <c r="F136" s="62">
        <v>502513900</v>
      </c>
      <c r="G136" s="62" t="s">
        <v>368</v>
      </c>
      <c r="H136" s="62" t="s">
        <v>359</v>
      </c>
      <c r="I136" s="62" t="s">
        <v>369</v>
      </c>
      <c r="J136" s="62">
        <v>50</v>
      </c>
      <c r="K136" s="62">
        <v>0</v>
      </c>
      <c r="L136" s="62" t="s">
        <v>29</v>
      </c>
      <c r="M136" s="62" t="s">
        <v>29</v>
      </c>
      <c r="N136" s="62">
        <v>1</v>
      </c>
      <c r="O136" s="62">
        <v>50</v>
      </c>
      <c r="P136" s="76">
        <v>9.1287671232876715</v>
      </c>
      <c r="AA136"/>
      <c r="AE136"/>
    </row>
    <row r="137" spans="1:31" ht="15">
      <c r="A137" s="95">
        <v>4965</v>
      </c>
      <c r="B137" s="62" t="s">
        <v>399</v>
      </c>
      <c r="C137" s="62" t="s">
        <v>355</v>
      </c>
      <c r="D137" s="62" t="s">
        <v>363</v>
      </c>
      <c r="E137" s="62" t="s">
        <v>357</v>
      </c>
      <c r="F137" s="62">
        <v>502513900</v>
      </c>
      <c r="G137" s="62" t="s">
        <v>368</v>
      </c>
      <c r="H137" s="62" t="s">
        <v>359</v>
      </c>
      <c r="I137" s="62" t="s">
        <v>369</v>
      </c>
      <c r="J137" s="62">
        <v>62</v>
      </c>
      <c r="K137" s="62">
        <v>15</v>
      </c>
      <c r="L137" s="62" t="s">
        <v>29</v>
      </c>
      <c r="M137" s="62" t="s">
        <v>29</v>
      </c>
      <c r="N137" s="62">
        <v>1</v>
      </c>
      <c r="O137" s="62">
        <v>77</v>
      </c>
      <c r="P137" s="76">
        <v>1.5013698630136987</v>
      </c>
      <c r="AA137"/>
      <c r="AE137"/>
    </row>
    <row r="138" spans="1:31" ht="15">
      <c r="A138" s="95">
        <v>4966</v>
      </c>
      <c r="B138" s="62" t="s">
        <v>399</v>
      </c>
      <c r="C138" s="62" t="s">
        <v>355</v>
      </c>
      <c r="D138" s="62" t="s">
        <v>363</v>
      </c>
      <c r="E138" s="62" t="s">
        <v>357</v>
      </c>
      <c r="F138" s="62">
        <v>502513900</v>
      </c>
      <c r="G138" s="62" t="s">
        <v>368</v>
      </c>
      <c r="H138" s="62" t="s">
        <v>359</v>
      </c>
      <c r="I138" s="62" t="s">
        <v>369</v>
      </c>
      <c r="J138" s="62">
        <v>62</v>
      </c>
      <c r="K138" s="62">
        <v>15</v>
      </c>
      <c r="L138" s="62" t="s">
        <v>29</v>
      </c>
      <c r="M138" s="62" t="s">
        <v>29</v>
      </c>
      <c r="N138" s="62">
        <v>1</v>
      </c>
      <c r="O138" s="62">
        <v>77</v>
      </c>
      <c r="P138" s="76">
        <v>1.4794520547945205</v>
      </c>
      <c r="AA138"/>
      <c r="AE138"/>
    </row>
    <row r="139" spans="1:31" ht="15">
      <c r="A139" s="95">
        <v>4967</v>
      </c>
      <c r="B139" s="62" t="s">
        <v>399</v>
      </c>
      <c r="C139" s="62" t="s">
        <v>355</v>
      </c>
      <c r="D139" s="62" t="s">
        <v>363</v>
      </c>
      <c r="E139" s="62" t="s">
        <v>357</v>
      </c>
      <c r="F139" s="62">
        <v>502513900</v>
      </c>
      <c r="G139" s="62" t="s">
        <v>368</v>
      </c>
      <c r="H139" s="62" t="s">
        <v>359</v>
      </c>
      <c r="I139" s="62" t="s">
        <v>369</v>
      </c>
      <c r="J139" s="62">
        <v>62</v>
      </c>
      <c r="K139" s="62">
        <v>15</v>
      </c>
      <c r="L139" s="62" t="s">
        <v>29</v>
      </c>
      <c r="M139" s="62" t="s">
        <v>29</v>
      </c>
      <c r="N139" s="62">
        <v>1</v>
      </c>
      <c r="O139" s="62">
        <v>77</v>
      </c>
      <c r="P139" s="76">
        <v>1.4794520547945205</v>
      </c>
      <c r="AA139"/>
      <c r="AE139"/>
    </row>
    <row r="140" spans="1:31" ht="15">
      <c r="A140" s="95">
        <v>4968</v>
      </c>
      <c r="B140" s="62" t="s">
        <v>399</v>
      </c>
      <c r="C140" s="62" t="s">
        <v>355</v>
      </c>
      <c r="D140" s="62" t="s">
        <v>363</v>
      </c>
      <c r="E140" s="62" t="s">
        <v>357</v>
      </c>
      <c r="F140" s="62">
        <v>502513900</v>
      </c>
      <c r="G140" s="62" t="s">
        <v>368</v>
      </c>
      <c r="H140" s="62" t="s">
        <v>359</v>
      </c>
      <c r="I140" s="62" t="s">
        <v>369</v>
      </c>
      <c r="J140" s="62">
        <v>62</v>
      </c>
      <c r="K140" s="62">
        <v>15</v>
      </c>
      <c r="L140" s="62" t="s">
        <v>29</v>
      </c>
      <c r="M140" s="62" t="s">
        <v>29</v>
      </c>
      <c r="N140" s="62">
        <v>1</v>
      </c>
      <c r="O140" s="62">
        <v>77</v>
      </c>
      <c r="P140" s="76">
        <v>1.4794520547945205</v>
      </c>
      <c r="AA140"/>
      <c r="AE140"/>
    </row>
    <row r="141" spans="1:31" ht="15">
      <c r="A141" s="95">
        <v>4969</v>
      </c>
      <c r="B141" s="62" t="s">
        <v>399</v>
      </c>
      <c r="C141" s="62" t="s">
        <v>355</v>
      </c>
      <c r="D141" s="62" t="s">
        <v>363</v>
      </c>
      <c r="E141" s="62" t="s">
        <v>357</v>
      </c>
      <c r="F141" s="62">
        <v>502513900</v>
      </c>
      <c r="G141" s="62" t="s">
        <v>368</v>
      </c>
      <c r="H141" s="62" t="s">
        <v>359</v>
      </c>
      <c r="I141" s="62" t="s">
        <v>369</v>
      </c>
      <c r="J141" s="62">
        <v>62</v>
      </c>
      <c r="K141" s="62">
        <v>15</v>
      </c>
      <c r="L141" s="62" t="s">
        <v>29</v>
      </c>
      <c r="M141" s="62" t="s">
        <v>29</v>
      </c>
      <c r="N141" s="62">
        <v>1</v>
      </c>
      <c r="O141" s="62">
        <v>77</v>
      </c>
      <c r="P141" s="76">
        <v>1.4794520547945205</v>
      </c>
      <c r="AA141"/>
      <c r="AE141"/>
    </row>
    <row r="142" spans="1:31" ht="15">
      <c r="A142" s="95">
        <v>4970</v>
      </c>
      <c r="B142" s="62" t="s">
        <v>399</v>
      </c>
      <c r="C142" s="62" t="s">
        <v>355</v>
      </c>
      <c r="D142" s="62" t="s">
        <v>363</v>
      </c>
      <c r="E142" s="62" t="s">
        <v>357</v>
      </c>
      <c r="F142" s="62">
        <v>502513900</v>
      </c>
      <c r="G142" s="62" t="s">
        <v>368</v>
      </c>
      <c r="H142" s="62" t="s">
        <v>359</v>
      </c>
      <c r="I142" s="62" t="s">
        <v>369</v>
      </c>
      <c r="J142" s="62">
        <v>62</v>
      </c>
      <c r="K142" s="62">
        <v>15</v>
      </c>
      <c r="L142" s="62" t="s">
        <v>29</v>
      </c>
      <c r="M142" s="62" t="s">
        <v>29</v>
      </c>
      <c r="N142" s="62">
        <v>1</v>
      </c>
      <c r="O142" s="62">
        <v>77</v>
      </c>
      <c r="P142" s="76">
        <v>1.4794520547945205</v>
      </c>
      <c r="AA142"/>
      <c r="AE142"/>
    </row>
    <row r="143" spans="1:31" ht="15">
      <c r="A143" s="95">
        <v>4971</v>
      </c>
      <c r="B143" s="62" t="s">
        <v>399</v>
      </c>
      <c r="C143" s="62" t="s">
        <v>355</v>
      </c>
      <c r="D143" s="62" t="s">
        <v>363</v>
      </c>
      <c r="E143" s="62" t="s">
        <v>357</v>
      </c>
      <c r="F143" s="62">
        <v>502513900</v>
      </c>
      <c r="G143" s="62" t="s">
        <v>368</v>
      </c>
      <c r="H143" s="62" t="s">
        <v>359</v>
      </c>
      <c r="I143" s="62" t="s">
        <v>369</v>
      </c>
      <c r="J143" s="62">
        <v>62</v>
      </c>
      <c r="K143" s="62">
        <v>15</v>
      </c>
      <c r="L143" s="62" t="s">
        <v>29</v>
      </c>
      <c r="M143" s="62" t="s">
        <v>29</v>
      </c>
      <c r="N143" s="62">
        <v>1</v>
      </c>
      <c r="O143" s="62">
        <v>77</v>
      </c>
      <c r="P143" s="76">
        <v>1.4794520547945205</v>
      </c>
      <c r="AA143"/>
      <c r="AE143"/>
    </row>
    <row r="144" spans="1:31" ht="15">
      <c r="A144" s="61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76"/>
      <c r="AA144"/>
      <c r="AE144"/>
    </row>
    <row r="145" spans="1:31" ht="15">
      <c r="A145" s="61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76"/>
      <c r="AA145"/>
      <c r="AE145"/>
    </row>
    <row r="146" spans="1:31" ht="15">
      <c r="A146" s="61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76"/>
      <c r="AA146"/>
      <c r="AE146"/>
    </row>
    <row r="147" spans="1:31" ht="15">
      <c r="A147" s="61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76"/>
      <c r="AA147"/>
      <c r="AE147"/>
    </row>
    <row r="148" spans="1:31" ht="15">
      <c r="A148" s="61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76"/>
      <c r="AA148"/>
      <c r="AE148"/>
    </row>
    <row r="149" spans="1:31" ht="15">
      <c r="A149" s="61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76"/>
      <c r="AA149"/>
      <c r="AE149"/>
    </row>
    <row r="150" spans="1:31" ht="15">
      <c r="A150" s="61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76"/>
      <c r="AA150"/>
      <c r="AE150"/>
    </row>
    <row r="151" spans="1:31" ht="15">
      <c r="A151" s="61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76"/>
      <c r="AA151"/>
      <c r="AE151"/>
    </row>
    <row r="152" spans="1:31" ht="15">
      <c r="A152" s="61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76"/>
      <c r="AA152"/>
      <c r="AE152"/>
    </row>
    <row r="153" spans="1:31" ht="15">
      <c r="A153" s="61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76"/>
      <c r="AA153"/>
      <c r="AE153"/>
    </row>
    <row r="154" spans="1:31" ht="15">
      <c r="A154" s="61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76"/>
      <c r="AA154"/>
      <c r="AE154"/>
    </row>
    <row r="155" spans="1:31" ht="15">
      <c r="A155" s="61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76"/>
      <c r="AA155"/>
      <c r="AE155"/>
    </row>
    <row r="156" spans="1:31" ht="15">
      <c r="A156" s="61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76"/>
      <c r="AA156"/>
      <c r="AE156"/>
    </row>
    <row r="157" spans="1:31" ht="15">
      <c r="A157" s="61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76"/>
      <c r="AA157"/>
      <c r="AE157"/>
    </row>
    <row r="158" spans="1:31" ht="15">
      <c r="A158" s="61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76"/>
      <c r="AA158"/>
      <c r="AE158"/>
    </row>
    <row r="159" spans="1:31" ht="15">
      <c r="A159" s="61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76"/>
      <c r="AA159"/>
      <c r="AE159"/>
    </row>
    <row r="160" spans="1:31" ht="15">
      <c r="A160" s="61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76"/>
      <c r="AA160"/>
      <c r="AE160"/>
    </row>
    <row r="161" spans="1:31" ht="15">
      <c r="A161" s="61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76"/>
      <c r="AA161"/>
      <c r="AE161"/>
    </row>
    <row r="162" spans="1:31" ht="15">
      <c r="A162" s="61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76"/>
      <c r="AA162"/>
      <c r="AE162"/>
    </row>
    <row r="163" spans="1:31" ht="15">
      <c r="A163" s="61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76"/>
      <c r="AA163"/>
      <c r="AE163"/>
    </row>
    <row r="164" spans="1:31" ht="15">
      <c r="A164" s="61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76"/>
      <c r="AA164"/>
      <c r="AE164"/>
    </row>
    <row r="165" spans="1:31" ht="15">
      <c r="A165" s="61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76"/>
      <c r="AA165"/>
      <c r="AE165"/>
    </row>
    <row r="166" spans="1:31" ht="15">
      <c r="A166" s="61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76"/>
      <c r="AA166"/>
      <c r="AE166"/>
    </row>
    <row r="167" spans="1:31" ht="15">
      <c r="A167" s="61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76"/>
      <c r="AA167"/>
      <c r="AE167"/>
    </row>
    <row r="168" spans="1:31" ht="15">
      <c r="A168" s="61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76"/>
      <c r="AA168"/>
      <c r="AE168"/>
    </row>
    <row r="169" spans="1:31" ht="15">
      <c r="A169" s="61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76"/>
      <c r="AA169"/>
      <c r="AE169"/>
    </row>
    <row r="170" spans="1:31" ht="15">
      <c r="A170" s="61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76"/>
      <c r="AA170"/>
      <c r="AE170"/>
    </row>
    <row r="171" spans="1:31" ht="15">
      <c r="A171" s="61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76"/>
      <c r="AA171"/>
      <c r="AE171"/>
    </row>
    <row r="172" spans="1:31" ht="15">
      <c r="A172" s="61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76"/>
      <c r="AA172"/>
      <c r="AE172"/>
    </row>
    <row r="173" spans="1:31" ht="15">
      <c r="A173" s="61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76"/>
      <c r="AA173"/>
      <c r="AE173"/>
    </row>
    <row r="174" spans="1:31" ht="15">
      <c r="A174" s="61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76"/>
      <c r="AA174"/>
      <c r="AE174"/>
    </row>
    <row r="175" spans="1:31" ht="15">
      <c r="AA175"/>
      <c r="AE175"/>
    </row>
    <row r="176" spans="1:31" ht="15">
      <c r="AA176"/>
      <c r="AE176"/>
    </row>
    <row r="177" spans="27:31" ht="15">
      <c r="AA177"/>
      <c r="AE177"/>
    </row>
    <row r="178" spans="27:31" ht="15">
      <c r="AA178"/>
      <c r="AE178"/>
    </row>
    <row r="179" spans="27:31" ht="15">
      <c r="AA179"/>
      <c r="AE179"/>
    </row>
    <row r="180" spans="27:31" ht="15">
      <c r="AA180"/>
      <c r="AE180"/>
    </row>
    <row r="181" spans="27:31" ht="15">
      <c r="AA181"/>
      <c r="AE181"/>
    </row>
    <row r="182" spans="27:31" ht="15">
      <c r="AA182"/>
      <c r="AE182"/>
    </row>
    <row r="183" spans="27:31" ht="15">
      <c r="AA183"/>
      <c r="AE183"/>
    </row>
    <row r="184" spans="27:31" ht="15">
      <c r="AA184"/>
      <c r="AE184"/>
    </row>
    <row r="185" spans="27:31" ht="15">
      <c r="AA185"/>
      <c r="AE185"/>
    </row>
    <row r="186" spans="27:31" ht="15">
      <c r="AA186"/>
      <c r="AE186"/>
    </row>
    <row r="187" spans="27:31" ht="15">
      <c r="AA187"/>
      <c r="AE187"/>
    </row>
    <row r="188" spans="27:31" ht="15">
      <c r="AA188"/>
      <c r="AE188"/>
    </row>
    <row r="189" spans="27:31" ht="15">
      <c r="AA189"/>
      <c r="AE189"/>
    </row>
    <row r="190" spans="27:31" ht="15">
      <c r="AA190"/>
      <c r="AE190"/>
    </row>
    <row r="191" spans="27:31" ht="15">
      <c r="AA191"/>
      <c r="AE191"/>
    </row>
    <row r="192" spans="27:31" ht="15">
      <c r="AA192"/>
      <c r="AE192"/>
    </row>
    <row r="193" spans="27:31" ht="15">
      <c r="AA193"/>
      <c r="AE193"/>
    </row>
    <row r="194" spans="27:31" ht="15">
      <c r="AA194"/>
      <c r="AE194"/>
    </row>
    <row r="195" spans="27:31" ht="15">
      <c r="AA195"/>
      <c r="AE195"/>
    </row>
    <row r="196" spans="27:31" ht="15">
      <c r="AA196"/>
      <c r="AE196"/>
    </row>
    <row r="197" spans="27:31" ht="15">
      <c r="AA197"/>
      <c r="AE197"/>
    </row>
    <row r="198" spans="27:31" ht="15">
      <c r="AA198"/>
      <c r="AE198"/>
    </row>
    <row r="199" spans="27:31" ht="15">
      <c r="AA199"/>
      <c r="AE199"/>
    </row>
    <row r="200" spans="27:31" ht="15">
      <c r="AA200"/>
      <c r="AE200"/>
    </row>
    <row r="201" spans="27:31" ht="15">
      <c r="AA201"/>
      <c r="AE201"/>
    </row>
    <row r="202" spans="27:31" ht="15">
      <c r="AA202"/>
      <c r="AE202"/>
    </row>
    <row r="203" spans="27:31" ht="15">
      <c r="AA203"/>
      <c r="AE203"/>
    </row>
    <row r="204" spans="27:31" ht="15">
      <c r="AA204"/>
      <c r="AE204"/>
    </row>
    <row r="205" spans="27:31" ht="15">
      <c r="AA205"/>
      <c r="AE205"/>
    </row>
    <row r="206" spans="27:31" ht="15">
      <c r="AA206"/>
      <c r="AE206"/>
    </row>
    <row r="207" spans="27:31" ht="15">
      <c r="AA207"/>
      <c r="AE207"/>
    </row>
    <row r="208" spans="27:31" ht="15">
      <c r="AA208"/>
      <c r="AE208"/>
    </row>
    <row r="209" spans="27:31" ht="15">
      <c r="AA209"/>
      <c r="AE209"/>
    </row>
    <row r="210" spans="27:31" ht="15">
      <c r="AA210"/>
      <c r="AE210"/>
    </row>
    <row r="211" spans="27:31" ht="15">
      <c r="AE211"/>
    </row>
    <row r="212" spans="27:31" ht="15">
      <c r="AE212"/>
    </row>
    <row r="213" spans="27:31" ht="15">
      <c r="AE213"/>
    </row>
    <row r="214" spans="27:31" ht="15">
      <c r="AE214"/>
    </row>
    <row r="215" spans="27:31" ht="15">
      <c r="AE215"/>
    </row>
    <row r="216" spans="27:31" ht="15">
      <c r="AE216"/>
    </row>
    <row r="217" spans="27:31" ht="15">
      <c r="AE217"/>
    </row>
    <row r="218" spans="27:31" ht="15">
      <c r="AE218"/>
    </row>
    <row r="219" spans="27:31" ht="15">
      <c r="AE219"/>
    </row>
    <row r="220" spans="27:31" ht="15">
      <c r="AE220"/>
    </row>
    <row r="221" spans="27:31" ht="15">
      <c r="AE221"/>
    </row>
    <row r="222" spans="27:31" ht="15">
      <c r="AE222"/>
    </row>
    <row r="223" spans="27:31" ht="15">
      <c r="AE223"/>
    </row>
    <row r="224" spans="27:31" ht="15">
      <c r="AE224"/>
    </row>
    <row r="225" spans="31:31" ht="15">
      <c r="AE225"/>
    </row>
    <row r="226" spans="31:31" ht="15">
      <c r="AE226"/>
    </row>
    <row r="227" spans="31:31" ht="15">
      <c r="AE227"/>
    </row>
    <row r="228" spans="31:31" ht="15">
      <c r="AE228"/>
    </row>
  </sheetData>
  <autoFilter ref="A2:AD174" xr:uid="{EF7F79AC-2D70-49F5-9BAD-E84BDD4886DA}"/>
  <sortState xmlns:xlrd2="http://schemas.microsoft.com/office/spreadsheetml/2017/richdata2" ref="AE4:AE57">
    <sortCondition ref="AE4:AE57"/>
  </sortState>
  <mergeCells count="13">
    <mergeCell ref="O1:O2"/>
    <mergeCell ref="P1:P2"/>
    <mergeCell ref="N1:N2"/>
    <mergeCell ref="A1:A2"/>
    <mergeCell ref="B1:B2"/>
    <mergeCell ref="C1:C2"/>
    <mergeCell ref="D1:D2"/>
    <mergeCell ref="E1:F1"/>
    <mergeCell ref="G1:G2"/>
    <mergeCell ref="H1:H2"/>
    <mergeCell ref="I1:I2"/>
    <mergeCell ref="J1:K1"/>
    <mergeCell ref="L1:M1"/>
  </mergeCells>
  <conditionalFormatting sqref="A1:A143">
    <cfRule type="duplicateValues" dxfId="1" priority="1"/>
  </conditionalFormatting>
  <conditionalFormatting sqref="AA211:AA1048576 Y34:Y37 AA1:AA108">
    <cfRule type="duplicateValues" dxfId="0" priority="2"/>
  </conditionalFormatting>
  <pageMargins left="0.25" right="0.25" top="0.75" bottom="0.75" header="0.3" footer="0.3"/>
  <pageSetup paperSize="9" scale="70" orientation="landscape" r:id="rId1"/>
  <colBreaks count="1" manualBreakCount="1">
    <brk id="16" max="1048575" man="1"/>
  </colBreaks>
  <ignoredErrors>
    <ignoredError sqref="V4:V9" unlocked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4B930-1308-4509-B85E-7C7A897D0ACB}">
  <dimension ref="B1:E63"/>
  <sheetViews>
    <sheetView showGridLines="0" topLeftCell="B1" zoomScale="115" zoomScaleNormal="115" workbookViewId="0">
      <selection activeCell="C47" sqref="C47"/>
    </sheetView>
  </sheetViews>
  <sheetFormatPr defaultRowHeight="15"/>
  <cols>
    <col min="2" max="2" width="19.5703125" customWidth="1"/>
    <col min="3" max="3" width="80.7109375" customWidth="1"/>
    <col min="4" max="4" width="14" customWidth="1"/>
    <col min="5" max="5" width="51.5703125" customWidth="1"/>
  </cols>
  <sheetData>
    <row r="1" spans="2:5">
      <c r="B1" s="103" t="s">
        <v>0</v>
      </c>
      <c r="C1" s="103"/>
      <c r="D1" s="103"/>
      <c r="E1" s="103"/>
    </row>
    <row r="2" spans="2:5" ht="50.1" customHeight="1">
      <c r="B2" s="104" t="s">
        <v>1</v>
      </c>
      <c r="C2" s="104"/>
      <c r="D2" s="104"/>
      <c r="E2" s="104"/>
    </row>
    <row r="3" spans="2:5" ht="8.1" customHeight="1" thickBot="1">
      <c r="B3" s="1"/>
      <c r="C3" s="1"/>
      <c r="D3" s="2"/>
      <c r="E3" s="1"/>
    </row>
    <row r="4" spans="2:5" ht="20.100000000000001" customHeight="1" thickBot="1">
      <c r="B4" s="14" t="s">
        <v>2</v>
      </c>
      <c r="C4" s="15" t="s">
        <v>3</v>
      </c>
      <c r="D4" s="16" t="s">
        <v>4</v>
      </c>
      <c r="E4" s="15" t="s">
        <v>5</v>
      </c>
    </row>
    <row r="5" spans="2:5" ht="34.5" customHeight="1" thickBot="1">
      <c r="B5" s="111" t="s">
        <v>7</v>
      </c>
      <c r="C5" s="3" t="s">
        <v>404</v>
      </c>
      <c r="D5" s="4" t="s">
        <v>9</v>
      </c>
      <c r="E5" s="5"/>
    </row>
    <row r="6" spans="2:5" ht="30" hidden="1" customHeight="1" thickBot="1">
      <c r="B6" s="116"/>
      <c r="C6" s="6" t="s">
        <v>11</v>
      </c>
      <c r="D6" s="7" t="s">
        <v>9</v>
      </c>
      <c r="E6" s="6" t="s">
        <v>12</v>
      </c>
    </row>
    <row r="7" spans="2:5" ht="39.950000000000003" hidden="1" customHeight="1" thickBot="1">
      <c r="B7" s="116"/>
      <c r="C7" s="6" t="s">
        <v>14</v>
      </c>
      <c r="D7" s="7" t="s">
        <v>9</v>
      </c>
      <c r="E7" s="6" t="s">
        <v>15</v>
      </c>
    </row>
    <row r="8" spans="2:5" ht="24.95" hidden="1" customHeight="1">
      <c r="B8" s="116"/>
      <c r="C8" s="8" t="s">
        <v>17</v>
      </c>
      <c r="D8" s="105" t="s">
        <v>9</v>
      </c>
      <c r="E8" s="108"/>
    </row>
    <row r="9" spans="2:5" ht="24.95" hidden="1" customHeight="1">
      <c r="B9" s="116"/>
      <c r="C9" s="8" t="s">
        <v>18</v>
      </c>
      <c r="D9" s="106"/>
      <c r="E9" s="109"/>
    </row>
    <row r="10" spans="2:5" ht="24.95" hidden="1" customHeight="1">
      <c r="B10" s="116"/>
      <c r="C10" s="8" t="s">
        <v>20</v>
      </c>
      <c r="D10" s="106"/>
      <c r="E10" s="109"/>
    </row>
    <row r="11" spans="2:5" ht="24.95" hidden="1" customHeight="1">
      <c r="B11" s="116"/>
      <c r="C11" s="8" t="s">
        <v>22</v>
      </c>
      <c r="D11" s="106"/>
      <c r="E11" s="109"/>
    </row>
    <row r="12" spans="2:5" ht="24.95" hidden="1" customHeight="1">
      <c r="B12" s="116"/>
      <c r="C12" s="8" t="s">
        <v>24</v>
      </c>
      <c r="D12" s="106"/>
      <c r="E12" s="109"/>
    </row>
    <row r="13" spans="2:5" ht="24.95" hidden="1" customHeight="1">
      <c r="B13" s="116"/>
      <c r="C13" s="8" t="s">
        <v>26</v>
      </c>
      <c r="D13" s="106"/>
      <c r="E13" s="109"/>
    </row>
    <row r="14" spans="2:5" ht="24.95" hidden="1" customHeight="1">
      <c r="B14" s="116"/>
      <c r="C14" s="8" t="s">
        <v>27</v>
      </c>
      <c r="D14" s="106"/>
      <c r="E14" s="109"/>
    </row>
    <row r="15" spans="2:5" ht="24.95" hidden="1" customHeight="1">
      <c r="B15" s="116"/>
      <c r="C15" s="99" t="s">
        <v>28</v>
      </c>
      <c r="D15" s="106"/>
      <c r="E15" s="109"/>
    </row>
    <row r="16" spans="2:5" ht="24.95" hidden="1" customHeight="1" thickBot="1">
      <c r="B16" s="116"/>
      <c r="C16" s="100" t="s">
        <v>30</v>
      </c>
      <c r="D16" s="107"/>
      <c r="E16" s="110"/>
    </row>
    <row r="17" spans="2:5" ht="24.95" hidden="1" customHeight="1">
      <c r="B17" s="116"/>
      <c r="C17" s="8" t="s">
        <v>32</v>
      </c>
      <c r="D17" s="105" t="s">
        <v>9</v>
      </c>
      <c r="E17" s="108"/>
    </row>
    <row r="18" spans="2:5" ht="24.95" hidden="1" customHeight="1">
      <c r="B18" s="116"/>
      <c r="C18" s="99" t="s">
        <v>33</v>
      </c>
      <c r="D18" s="106"/>
      <c r="E18" s="109"/>
    </row>
    <row r="19" spans="2:5" ht="24.95" hidden="1" customHeight="1" thickBot="1">
      <c r="B19" s="116"/>
      <c r="C19" s="100" t="s">
        <v>35</v>
      </c>
      <c r="D19" s="107"/>
      <c r="E19" s="110"/>
    </row>
    <row r="20" spans="2:5" ht="30" hidden="1" customHeight="1" thickBot="1">
      <c r="B20" s="112"/>
      <c r="C20" s="10" t="s">
        <v>37</v>
      </c>
      <c r="D20" s="7" t="s">
        <v>9</v>
      </c>
      <c r="E20" s="11"/>
    </row>
    <row r="21" spans="2:5" ht="24.95" hidden="1" customHeight="1" thickBot="1">
      <c r="B21" s="111" t="s">
        <v>38</v>
      </c>
      <c r="C21" s="10" t="s">
        <v>39</v>
      </c>
      <c r="D21" s="7" t="s">
        <v>40</v>
      </c>
      <c r="E21" s="6" t="s">
        <v>41</v>
      </c>
    </row>
    <row r="22" spans="2:5" ht="24.95" hidden="1" customHeight="1">
      <c r="B22" s="116"/>
      <c r="C22" s="99" t="s">
        <v>42</v>
      </c>
      <c r="D22" s="105" t="s">
        <v>40</v>
      </c>
      <c r="E22" s="113"/>
    </row>
    <row r="23" spans="2:5" ht="24.95" hidden="1" customHeight="1">
      <c r="B23" s="116"/>
      <c r="C23" s="99" t="s">
        <v>43</v>
      </c>
      <c r="D23" s="106"/>
      <c r="E23" s="114"/>
    </row>
    <row r="24" spans="2:5" ht="24.95" hidden="1" customHeight="1">
      <c r="B24" s="116"/>
      <c r="C24" s="99" t="s">
        <v>44</v>
      </c>
      <c r="D24" s="106"/>
      <c r="E24" s="114"/>
    </row>
    <row r="25" spans="2:5" ht="24.95" hidden="1" customHeight="1" thickBot="1">
      <c r="B25" s="116"/>
      <c r="C25" s="100" t="s">
        <v>45</v>
      </c>
      <c r="D25" s="107"/>
      <c r="E25" s="115"/>
    </row>
    <row r="26" spans="2:5" ht="24.95" hidden="1" customHeight="1" thickBot="1">
      <c r="B26" s="116"/>
      <c r="C26" s="10" t="s">
        <v>46</v>
      </c>
      <c r="D26" s="7" t="s">
        <v>47</v>
      </c>
      <c r="E26" s="11"/>
    </row>
    <row r="27" spans="2:5" ht="24.95" hidden="1" customHeight="1" thickBot="1">
      <c r="B27" s="116"/>
      <c r="C27" s="100" t="s">
        <v>49</v>
      </c>
      <c r="D27" s="7" t="s">
        <v>50</v>
      </c>
      <c r="E27" s="11"/>
    </row>
    <row r="28" spans="2:5" ht="24.95" hidden="1" customHeight="1" thickBot="1">
      <c r="B28" s="116"/>
      <c r="C28" s="100" t="s">
        <v>51</v>
      </c>
      <c r="D28" s="7" t="s">
        <v>52</v>
      </c>
      <c r="E28" s="11"/>
    </row>
    <row r="29" spans="2:5" ht="30" hidden="1" customHeight="1">
      <c r="B29" s="116"/>
      <c r="C29" s="8" t="s">
        <v>53</v>
      </c>
      <c r="D29" s="105" t="s">
        <v>9</v>
      </c>
      <c r="E29" s="108"/>
    </row>
    <row r="30" spans="2:5" ht="24.95" hidden="1" customHeight="1">
      <c r="B30" s="116"/>
      <c r="C30" s="99" t="s">
        <v>54</v>
      </c>
      <c r="D30" s="106"/>
      <c r="E30" s="109"/>
    </row>
    <row r="31" spans="2:5" ht="24.95" hidden="1" customHeight="1">
      <c r="B31" s="116"/>
      <c r="C31" s="99" t="s">
        <v>56</v>
      </c>
      <c r="D31" s="106"/>
      <c r="E31" s="109"/>
    </row>
    <row r="32" spans="2:5" ht="24.95" hidden="1" customHeight="1" thickBot="1">
      <c r="B32" s="112"/>
      <c r="C32" s="100" t="s">
        <v>57</v>
      </c>
      <c r="D32" s="107"/>
      <c r="E32" s="110"/>
    </row>
    <row r="33" spans="2:5" ht="24.95" hidden="1" customHeight="1" thickBot="1">
      <c r="B33" s="111" t="s">
        <v>58</v>
      </c>
      <c r="C33" s="10" t="s">
        <v>59</v>
      </c>
      <c r="D33" s="7" t="s">
        <v>40</v>
      </c>
      <c r="E33" s="11"/>
    </row>
    <row r="34" spans="2:5" ht="24.95" hidden="1" customHeight="1" thickBot="1">
      <c r="B34" s="116"/>
      <c r="C34" s="10" t="s">
        <v>60</v>
      </c>
      <c r="D34" s="7" t="s">
        <v>61</v>
      </c>
      <c r="E34" s="11"/>
    </row>
    <row r="35" spans="2:5" ht="24.95" hidden="1" customHeight="1" thickBot="1">
      <c r="B35" s="116"/>
      <c r="C35" s="10" t="s">
        <v>62</v>
      </c>
      <c r="D35" s="7" t="s">
        <v>47</v>
      </c>
      <c r="E35" s="11"/>
    </row>
    <row r="36" spans="2:5" ht="24.95" hidden="1" customHeight="1" thickBot="1">
      <c r="B36" s="112"/>
      <c r="C36" s="10" t="s">
        <v>63</v>
      </c>
      <c r="D36" s="7" t="s">
        <v>47</v>
      </c>
      <c r="E36" s="11"/>
    </row>
    <row r="37" spans="2:5" ht="24.95" hidden="1" customHeight="1">
      <c r="B37" s="111" t="s">
        <v>64</v>
      </c>
      <c r="C37" s="8" t="s">
        <v>65</v>
      </c>
      <c r="D37" s="105" t="s">
        <v>40</v>
      </c>
      <c r="E37" s="108"/>
    </row>
    <row r="38" spans="2:5" ht="24.95" hidden="1" customHeight="1">
      <c r="B38" s="116"/>
      <c r="C38" s="99" t="s">
        <v>66</v>
      </c>
      <c r="D38" s="106"/>
      <c r="E38" s="109"/>
    </row>
    <row r="39" spans="2:5" ht="24.95" hidden="1" customHeight="1">
      <c r="B39" s="116"/>
      <c r="C39" s="99" t="s">
        <v>68</v>
      </c>
      <c r="D39" s="106"/>
      <c r="E39" s="109"/>
    </row>
    <row r="40" spans="2:5" ht="24.95" hidden="1" customHeight="1">
      <c r="B40" s="116"/>
      <c r="C40" s="99" t="s">
        <v>69</v>
      </c>
      <c r="D40" s="106"/>
      <c r="E40" s="109"/>
    </row>
    <row r="41" spans="2:5" ht="24.95" hidden="1" customHeight="1" thickBot="1">
      <c r="B41" s="116"/>
      <c r="C41" s="100" t="s">
        <v>70</v>
      </c>
      <c r="D41" s="107"/>
      <c r="E41" s="110"/>
    </row>
    <row r="42" spans="2:5" ht="24.95" hidden="1" customHeight="1" thickBot="1">
      <c r="B42" s="112"/>
      <c r="C42" s="10" t="s">
        <v>71</v>
      </c>
      <c r="D42" s="7" t="s">
        <v>72</v>
      </c>
      <c r="E42" s="11"/>
    </row>
    <row r="43" spans="2:5" ht="24.95" hidden="1" customHeight="1" thickBot="1">
      <c r="B43" s="111" t="s">
        <v>73</v>
      </c>
      <c r="C43" s="6" t="s">
        <v>74</v>
      </c>
      <c r="D43" s="7" t="s">
        <v>75</v>
      </c>
      <c r="E43" s="11"/>
    </row>
    <row r="44" spans="2:5" ht="30" customHeight="1">
      <c r="B44" s="116"/>
      <c r="C44" s="12" t="s">
        <v>77</v>
      </c>
      <c r="D44" s="105" t="s">
        <v>405</v>
      </c>
      <c r="E44" s="108"/>
    </row>
    <row r="45" spans="2:5" ht="24.95" customHeight="1">
      <c r="B45" s="116"/>
      <c r="C45" s="9" t="s">
        <v>406</v>
      </c>
      <c r="D45" s="106"/>
      <c r="E45" s="109"/>
    </row>
    <row r="46" spans="2:5" ht="24.95" customHeight="1">
      <c r="B46" s="116"/>
      <c r="C46" s="9" t="s">
        <v>79</v>
      </c>
      <c r="D46" s="106"/>
      <c r="E46" s="109"/>
    </row>
    <row r="47" spans="2:5" ht="37.5" customHeight="1">
      <c r="B47" s="116"/>
      <c r="C47" s="9" t="s">
        <v>407</v>
      </c>
      <c r="D47" s="106"/>
      <c r="E47" s="109"/>
    </row>
    <row r="48" spans="2:5" ht="24.95" customHeight="1">
      <c r="B48" s="116"/>
      <c r="C48" s="9" t="s">
        <v>408</v>
      </c>
      <c r="D48" s="106"/>
      <c r="E48" s="109"/>
    </row>
    <row r="49" spans="2:5" ht="24.95" customHeight="1" thickBot="1">
      <c r="B49" s="116"/>
      <c r="C49" s="11" t="s">
        <v>409</v>
      </c>
      <c r="D49" s="107"/>
      <c r="E49" s="110"/>
    </row>
    <row r="50" spans="2:5" ht="24.95" hidden="1" customHeight="1">
      <c r="B50" s="116"/>
      <c r="C50" s="12" t="s">
        <v>86</v>
      </c>
      <c r="D50" s="105" t="s">
        <v>75</v>
      </c>
      <c r="E50" s="108"/>
    </row>
    <row r="51" spans="2:5" ht="24.95" hidden="1" customHeight="1">
      <c r="B51" s="116"/>
      <c r="C51" s="9" t="s">
        <v>87</v>
      </c>
      <c r="D51" s="106"/>
      <c r="E51" s="109"/>
    </row>
    <row r="52" spans="2:5" ht="24.95" hidden="1" customHeight="1" thickBot="1">
      <c r="B52" s="112"/>
      <c r="C52" s="11" t="s">
        <v>88</v>
      </c>
      <c r="D52" s="107"/>
      <c r="E52" s="110"/>
    </row>
    <row r="53" spans="2:5" ht="35.1" hidden="1" customHeight="1" thickBot="1">
      <c r="B53" s="111" t="s">
        <v>89</v>
      </c>
      <c r="C53" s="6" t="s">
        <v>90</v>
      </c>
      <c r="D53" s="7" t="s">
        <v>47</v>
      </c>
      <c r="E53" s="6" t="s">
        <v>91</v>
      </c>
    </row>
    <row r="54" spans="2:5" ht="35.1" hidden="1" customHeight="1" thickBot="1">
      <c r="B54" s="116"/>
      <c r="C54" s="6" t="s">
        <v>92</v>
      </c>
      <c r="D54" s="7" t="s">
        <v>47</v>
      </c>
      <c r="E54" s="6" t="s">
        <v>93</v>
      </c>
    </row>
    <row r="55" spans="2:5" ht="24.95" hidden="1" customHeight="1" thickBot="1">
      <c r="B55" s="116"/>
      <c r="C55" s="10" t="s">
        <v>94</v>
      </c>
      <c r="D55" s="7" t="s">
        <v>9</v>
      </c>
      <c r="E55" s="11"/>
    </row>
    <row r="56" spans="2:5" ht="24.95" hidden="1" customHeight="1" thickBot="1">
      <c r="B56" s="116"/>
      <c r="C56" s="10" t="s">
        <v>96</v>
      </c>
      <c r="D56" s="7" t="s">
        <v>40</v>
      </c>
      <c r="E56" s="11"/>
    </row>
    <row r="57" spans="2:5" ht="24.95" hidden="1" customHeight="1" thickBot="1">
      <c r="B57" s="116"/>
      <c r="C57" s="10" t="s">
        <v>98</v>
      </c>
      <c r="D57" s="7" t="s">
        <v>9</v>
      </c>
      <c r="E57" s="11"/>
    </row>
    <row r="58" spans="2:5" ht="24.95" hidden="1" customHeight="1" thickBot="1">
      <c r="B58" s="116"/>
      <c r="C58" s="10" t="s">
        <v>100</v>
      </c>
      <c r="D58" s="7" t="s">
        <v>40</v>
      </c>
      <c r="E58" s="11"/>
    </row>
    <row r="59" spans="2:5" ht="24.95" hidden="1" customHeight="1" thickBot="1">
      <c r="B59" s="112"/>
      <c r="C59" s="10" t="s">
        <v>102</v>
      </c>
      <c r="D59" s="7" t="s">
        <v>40</v>
      </c>
      <c r="E59" s="11"/>
    </row>
    <row r="60" spans="2:5" ht="30" hidden="1" customHeight="1" thickBot="1">
      <c r="B60" s="111" t="s">
        <v>103</v>
      </c>
      <c r="C60" s="10" t="s">
        <v>104</v>
      </c>
      <c r="D60" s="7" t="s">
        <v>105</v>
      </c>
      <c r="E60" s="11"/>
    </row>
    <row r="61" spans="2:5" ht="26.25" hidden="1" customHeight="1" thickBot="1">
      <c r="B61" s="112"/>
      <c r="C61" s="6" t="s">
        <v>106</v>
      </c>
      <c r="D61" s="13" t="s">
        <v>107</v>
      </c>
      <c r="E61" s="11"/>
    </row>
    <row r="62" spans="2:5" ht="8.1" hidden="1" customHeight="1" thickBot="1">
      <c r="B62" s="1"/>
      <c r="C62" s="1"/>
      <c r="D62" s="2"/>
      <c r="E62" s="1"/>
    </row>
    <row r="63" spans="2:5" ht="60" hidden="1" customHeight="1" thickBot="1">
      <c r="B63" s="117" t="s">
        <v>108</v>
      </c>
      <c r="C63" s="118"/>
      <c r="D63" s="118"/>
      <c r="E63" s="119"/>
    </row>
  </sheetData>
  <mergeCells count="24">
    <mergeCell ref="B33:B36"/>
    <mergeCell ref="B1:E1"/>
    <mergeCell ref="B2:E2"/>
    <mergeCell ref="B5:B20"/>
    <mergeCell ref="D8:D16"/>
    <mergeCell ref="E8:E16"/>
    <mergeCell ref="D17:D19"/>
    <mergeCell ref="E17:E19"/>
    <mergeCell ref="B21:B32"/>
    <mergeCell ref="D22:D25"/>
    <mergeCell ref="E22:E25"/>
    <mergeCell ref="D29:D32"/>
    <mergeCell ref="E29:E32"/>
    <mergeCell ref="B53:B59"/>
    <mergeCell ref="B60:B61"/>
    <mergeCell ref="B63:E63"/>
    <mergeCell ref="B37:B42"/>
    <mergeCell ref="D37:D41"/>
    <mergeCell ref="E37:E41"/>
    <mergeCell ref="B43:B52"/>
    <mergeCell ref="D44:D49"/>
    <mergeCell ref="E44:E49"/>
    <mergeCell ref="D50:D52"/>
    <mergeCell ref="E50:E5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6E0FF-A0B3-4F1C-BA9F-A1BB9FDE529A}">
  <dimension ref="B1:E63"/>
  <sheetViews>
    <sheetView showGridLines="0" topLeftCell="B1" zoomScale="115" zoomScaleNormal="115" workbookViewId="0">
      <selection activeCell="C67" sqref="C67"/>
    </sheetView>
  </sheetViews>
  <sheetFormatPr defaultRowHeight="15"/>
  <cols>
    <col min="2" max="2" width="19.5703125" customWidth="1"/>
    <col min="3" max="3" width="80.7109375" customWidth="1"/>
    <col min="4" max="4" width="14" customWidth="1"/>
    <col min="5" max="5" width="51.5703125" customWidth="1"/>
  </cols>
  <sheetData>
    <row r="1" spans="2:5">
      <c r="B1" s="103" t="s">
        <v>0</v>
      </c>
      <c r="C1" s="103"/>
      <c r="D1" s="103"/>
      <c r="E1" s="103"/>
    </row>
    <row r="2" spans="2:5" ht="50.1" customHeight="1">
      <c r="B2" s="104" t="s">
        <v>1</v>
      </c>
      <c r="C2" s="104"/>
      <c r="D2" s="104"/>
      <c r="E2" s="104"/>
    </row>
    <row r="3" spans="2:5" ht="8.1" customHeight="1" thickBot="1">
      <c r="B3" s="1"/>
      <c r="C3" s="1"/>
      <c r="D3" s="2"/>
      <c r="E3" s="1"/>
    </row>
    <row r="4" spans="2:5" ht="20.100000000000001" customHeight="1" thickBot="1">
      <c r="B4" s="14" t="s">
        <v>2</v>
      </c>
      <c r="C4" s="15" t="s">
        <v>3</v>
      </c>
      <c r="D4" s="16" t="s">
        <v>4</v>
      </c>
      <c r="E4" s="15" t="s">
        <v>5</v>
      </c>
    </row>
    <row r="5" spans="2:5" ht="34.5" customHeight="1" thickBot="1">
      <c r="B5" s="111" t="s">
        <v>7</v>
      </c>
      <c r="C5" s="3" t="s">
        <v>410</v>
      </c>
      <c r="D5" s="4" t="s">
        <v>9</v>
      </c>
      <c r="E5" s="5"/>
    </row>
    <row r="6" spans="2:5" ht="30" hidden="1" customHeight="1" thickBot="1">
      <c r="B6" s="116"/>
      <c r="C6" s="6" t="s">
        <v>11</v>
      </c>
      <c r="D6" s="7" t="s">
        <v>9</v>
      </c>
      <c r="E6" s="6" t="s">
        <v>12</v>
      </c>
    </row>
    <row r="7" spans="2:5" ht="39.950000000000003" hidden="1" customHeight="1" thickBot="1">
      <c r="B7" s="116"/>
      <c r="C7" s="6" t="s">
        <v>14</v>
      </c>
      <c r="D7" s="7" t="s">
        <v>9</v>
      </c>
      <c r="E7" s="6" t="s">
        <v>15</v>
      </c>
    </row>
    <row r="8" spans="2:5" ht="24.95" hidden="1" customHeight="1">
      <c r="B8" s="116"/>
      <c r="C8" s="8" t="s">
        <v>17</v>
      </c>
      <c r="D8" s="105" t="s">
        <v>9</v>
      </c>
      <c r="E8" s="108"/>
    </row>
    <row r="9" spans="2:5" ht="24.95" hidden="1" customHeight="1">
      <c r="B9" s="116"/>
      <c r="C9" s="8" t="s">
        <v>18</v>
      </c>
      <c r="D9" s="106"/>
      <c r="E9" s="109"/>
    </row>
    <row r="10" spans="2:5" ht="24.95" hidden="1" customHeight="1">
      <c r="B10" s="116"/>
      <c r="C10" s="8" t="s">
        <v>20</v>
      </c>
      <c r="D10" s="106"/>
      <c r="E10" s="109"/>
    </row>
    <row r="11" spans="2:5" ht="24.95" hidden="1" customHeight="1">
      <c r="B11" s="116"/>
      <c r="C11" s="8" t="s">
        <v>22</v>
      </c>
      <c r="D11" s="106"/>
      <c r="E11" s="109"/>
    </row>
    <row r="12" spans="2:5" ht="24.95" hidden="1" customHeight="1">
      <c r="B12" s="116"/>
      <c r="C12" s="8" t="s">
        <v>24</v>
      </c>
      <c r="D12" s="106"/>
      <c r="E12" s="109"/>
    </row>
    <row r="13" spans="2:5" ht="24.95" hidden="1" customHeight="1">
      <c r="B13" s="116"/>
      <c r="C13" s="8" t="s">
        <v>26</v>
      </c>
      <c r="D13" s="106"/>
      <c r="E13" s="109"/>
    </row>
    <row r="14" spans="2:5" ht="24.95" hidden="1" customHeight="1">
      <c r="B14" s="116"/>
      <c r="C14" s="8" t="s">
        <v>27</v>
      </c>
      <c r="D14" s="106"/>
      <c r="E14" s="109"/>
    </row>
    <row r="15" spans="2:5" ht="24.95" hidden="1" customHeight="1">
      <c r="B15" s="116"/>
      <c r="C15" s="99" t="s">
        <v>28</v>
      </c>
      <c r="D15" s="106"/>
      <c r="E15" s="109"/>
    </row>
    <row r="16" spans="2:5" ht="24.95" hidden="1" customHeight="1" thickBot="1">
      <c r="B16" s="116"/>
      <c r="C16" s="100" t="s">
        <v>30</v>
      </c>
      <c r="D16" s="107"/>
      <c r="E16" s="110"/>
    </row>
    <row r="17" spans="2:5" ht="24.95" hidden="1" customHeight="1">
      <c r="B17" s="116"/>
      <c r="C17" s="8" t="s">
        <v>32</v>
      </c>
      <c r="D17" s="105" t="s">
        <v>9</v>
      </c>
      <c r="E17" s="108"/>
    </row>
    <row r="18" spans="2:5" ht="24.95" hidden="1" customHeight="1">
      <c r="B18" s="116"/>
      <c r="C18" s="99" t="s">
        <v>33</v>
      </c>
      <c r="D18" s="106"/>
      <c r="E18" s="109"/>
    </row>
    <row r="19" spans="2:5" ht="24.95" hidden="1" customHeight="1" thickBot="1">
      <c r="B19" s="116"/>
      <c r="C19" s="100" t="s">
        <v>35</v>
      </c>
      <c r="D19" s="107"/>
      <c r="E19" s="110"/>
    </row>
    <row r="20" spans="2:5" ht="30" hidden="1" customHeight="1" thickBot="1">
      <c r="B20" s="112"/>
      <c r="C20" s="10" t="s">
        <v>37</v>
      </c>
      <c r="D20" s="7" t="s">
        <v>9</v>
      </c>
      <c r="E20" s="11"/>
    </row>
    <row r="21" spans="2:5" ht="24.95" hidden="1" customHeight="1" thickBot="1">
      <c r="B21" s="111" t="s">
        <v>38</v>
      </c>
      <c r="C21" s="10" t="s">
        <v>39</v>
      </c>
      <c r="D21" s="7" t="s">
        <v>40</v>
      </c>
      <c r="E21" s="6" t="s">
        <v>41</v>
      </c>
    </row>
    <row r="22" spans="2:5" ht="24.95" hidden="1" customHeight="1">
      <c r="B22" s="116"/>
      <c r="C22" s="99" t="s">
        <v>42</v>
      </c>
      <c r="D22" s="105" t="s">
        <v>40</v>
      </c>
      <c r="E22" s="113"/>
    </row>
    <row r="23" spans="2:5" ht="24.95" hidden="1" customHeight="1">
      <c r="B23" s="116"/>
      <c r="C23" s="99" t="s">
        <v>43</v>
      </c>
      <c r="D23" s="106"/>
      <c r="E23" s="114"/>
    </row>
    <row r="24" spans="2:5" ht="24.95" hidden="1" customHeight="1">
      <c r="B24" s="116"/>
      <c r="C24" s="99" t="s">
        <v>44</v>
      </c>
      <c r="D24" s="106"/>
      <c r="E24" s="114"/>
    </row>
    <row r="25" spans="2:5" ht="24.95" hidden="1" customHeight="1" thickBot="1">
      <c r="B25" s="116"/>
      <c r="C25" s="100" t="s">
        <v>45</v>
      </c>
      <c r="D25" s="107"/>
      <c r="E25" s="115"/>
    </row>
    <row r="26" spans="2:5" ht="24.95" hidden="1" customHeight="1" thickBot="1">
      <c r="B26" s="116"/>
      <c r="C26" s="10" t="s">
        <v>46</v>
      </c>
      <c r="D26" s="7" t="s">
        <v>47</v>
      </c>
      <c r="E26" s="11"/>
    </row>
    <row r="27" spans="2:5" ht="24.95" hidden="1" customHeight="1" thickBot="1">
      <c r="B27" s="116"/>
      <c r="C27" s="100" t="s">
        <v>49</v>
      </c>
      <c r="D27" s="7" t="s">
        <v>50</v>
      </c>
      <c r="E27" s="11"/>
    </row>
    <row r="28" spans="2:5" ht="24.95" hidden="1" customHeight="1" thickBot="1">
      <c r="B28" s="116"/>
      <c r="C28" s="100" t="s">
        <v>51</v>
      </c>
      <c r="D28" s="7" t="s">
        <v>52</v>
      </c>
      <c r="E28" s="11"/>
    </row>
    <row r="29" spans="2:5" ht="30" hidden="1" customHeight="1">
      <c r="B29" s="116"/>
      <c r="C29" s="8" t="s">
        <v>53</v>
      </c>
      <c r="D29" s="105" t="s">
        <v>9</v>
      </c>
      <c r="E29" s="108"/>
    </row>
    <row r="30" spans="2:5" ht="24.95" hidden="1" customHeight="1">
      <c r="B30" s="116"/>
      <c r="C30" s="99" t="s">
        <v>54</v>
      </c>
      <c r="D30" s="106"/>
      <c r="E30" s="109"/>
    </row>
    <row r="31" spans="2:5" ht="24.95" hidden="1" customHeight="1">
      <c r="B31" s="116"/>
      <c r="C31" s="99" t="s">
        <v>56</v>
      </c>
      <c r="D31" s="106"/>
      <c r="E31" s="109"/>
    </row>
    <row r="32" spans="2:5" ht="24.95" hidden="1" customHeight="1" thickBot="1">
      <c r="B32" s="112"/>
      <c r="C32" s="100" t="s">
        <v>57</v>
      </c>
      <c r="D32" s="107"/>
      <c r="E32" s="110"/>
    </row>
    <row r="33" spans="2:5" ht="24.95" hidden="1" customHeight="1" thickBot="1">
      <c r="B33" s="111" t="s">
        <v>58</v>
      </c>
      <c r="C33" s="10" t="s">
        <v>59</v>
      </c>
      <c r="D33" s="7" t="s">
        <v>40</v>
      </c>
      <c r="E33" s="11"/>
    </row>
    <row r="34" spans="2:5" ht="24.95" hidden="1" customHeight="1" thickBot="1">
      <c r="B34" s="116"/>
      <c r="C34" s="10" t="s">
        <v>60</v>
      </c>
      <c r="D34" s="7" t="s">
        <v>61</v>
      </c>
      <c r="E34" s="11"/>
    </row>
    <row r="35" spans="2:5" ht="24.95" hidden="1" customHeight="1" thickBot="1">
      <c r="B35" s="116"/>
      <c r="C35" s="10" t="s">
        <v>62</v>
      </c>
      <c r="D35" s="7" t="s">
        <v>47</v>
      </c>
      <c r="E35" s="11"/>
    </row>
    <row r="36" spans="2:5" ht="24.95" hidden="1" customHeight="1" thickBot="1">
      <c r="B36" s="112"/>
      <c r="C36" s="10" t="s">
        <v>63</v>
      </c>
      <c r="D36" s="7" t="s">
        <v>47</v>
      </c>
      <c r="E36" s="11"/>
    </row>
    <row r="37" spans="2:5" ht="24.95" hidden="1" customHeight="1">
      <c r="B37" s="111" t="s">
        <v>64</v>
      </c>
      <c r="C37" s="8" t="s">
        <v>65</v>
      </c>
      <c r="D37" s="105" t="s">
        <v>40</v>
      </c>
      <c r="E37" s="108"/>
    </row>
    <row r="38" spans="2:5" ht="24.95" hidden="1" customHeight="1">
      <c r="B38" s="116"/>
      <c r="C38" s="99" t="s">
        <v>66</v>
      </c>
      <c r="D38" s="106"/>
      <c r="E38" s="109"/>
    </row>
    <row r="39" spans="2:5" ht="24.95" hidden="1" customHeight="1">
      <c r="B39" s="116"/>
      <c r="C39" s="99" t="s">
        <v>68</v>
      </c>
      <c r="D39" s="106"/>
      <c r="E39" s="109"/>
    </row>
    <row r="40" spans="2:5" ht="24.95" hidden="1" customHeight="1">
      <c r="B40" s="116"/>
      <c r="C40" s="99" t="s">
        <v>69</v>
      </c>
      <c r="D40" s="106"/>
      <c r="E40" s="109"/>
    </row>
    <row r="41" spans="2:5" ht="24.95" hidden="1" customHeight="1" thickBot="1">
      <c r="B41" s="116"/>
      <c r="C41" s="100" t="s">
        <v>70</v>
      </c>
      <c r="D41" s="107"/>
      <c r="E41" s="110"/>
    </row>
    <row r="42" spans="2:5" ht="24.95" hidden="1" customHeight="1" thickBot="1">
      <c r="B42" s="112"/>
      <c r="C42" s="10" t="s">
        <v>71</v>
      </c>
      <c r="D42" s="7" t="s">
        <v>72</v>
      </c>
      <c r="E42" s="11"/>
    </row>
    <row r="43" spans="2:5" ht="24.95" hidden="1" customHeight="1" thickBot="1">
      <c r="B43" s="111" t="s">
        <v>73</v>
      </c>
      <c r="C43" s="6" t="s">
        <v>74</v>
      </c>
      <c r="D43" s="7" t="s">
        <v>75</v>
      </c>
      <c r="E43" s="11"/>
    </row>
    <row r="44" spans="2:5" ht="30" customHeight="1">
      <c r="B44" s="116"/>
      <c r="C44" s="12" t="s">
        <v>77</v>
      </c>
      <c r="D44" s="105" t="s">
        <v>405</v>
      </c>
      <c r="E44" s="108"/>
    </row>
    <row r="45" spans="2:5" ht="36.75" customHeight="1">
      <c r="B45" s="116"/>
      <c r="C45" s="9" t="s">
        <v>411</v>
      </c>
      <c r="D45" s="106"/>
      <c r="E45" s="109"/>
    </row>
    <row r="46" spans="2:5" ht="24.95" customHeight="1">
      <c r="B46" s="116"/>
      <c r="C46" s="9" t="s">
        <v>79</v>
      </c>
      <c r="D46" s="106"/>
      <c r="E46" s="109"/>
    </row>
    <row r="47" spans="2:5" ht="37.5" customHeight="1">
      <c r="B47" s="116"/>
      <c r="C47" s="9" t="s">
        <v>412</v>
      </c>
      <c r="D47" s="106"/>
      <c r="E47" s="109"/>
    </row>
    <row r="48" spans="2:5" ht="24.95" customHeight="1">
      <c r="B48" s="116"/>
      <c r="C48" s="9" t="s">
        <v>408</v>
      </c>
      <c r="D48" s="106"/>
      <c r="E48" s="109"/>
    </row>
    <row r="49" spans="2:5" ht="24.95" customHeight="1" thickBot="1">
      <c r="B49" s="116"/>
      <c r="C49" s="11" t="s">
        <v>413</v>
      </c>
      <c r="D49" s="107"/>
      <c r="E49" s="110"/>
    </row>
    <row r="50" spans="2:5" ht="24.95" hidden="1" customHeight="1">
      <c r="B50" s="116"/>
      <c r="C50" s="12" t="s">
        <v>86</v>
      </c>
      <c r="D50" s="105" t="s">
        <v>75</v>
      </c>
      <c r="E50" s="108"/>
    </row>
    <row r="51" spans="2:5" ht="24.95" hidden="1" customHeight="1">
      <c r="B51" s="116"/>
      <c r="C51" s="9" t="s">
        <v>87</v>
      </c>
      <c r="D51" s="106"/>
      <c r="E51" s="109"/>
    </row>
    <row r="52" spans="2:5" ht="24.95" hidden="1" customHeight="1" thickBot="1">
      <c r="B52" s="112"/>
      <c r="C52" s="11" t="s">
        <v>88</v>
      </c>
      <c r="D52" s="107"/>
      <c r="E52" s="110"/>
    </row>
    <row r="53" spans="2:5" ht="35.1" hidden="1" customHeight="1" thickBot="1">
      <c r="B53" s="111" t="s">
        <v>89</v>
      </c>
      <c r="C53" s="6" t="s">
        <v>90</v>
      </c>
      <c r="D53" s="7" t="s">
        <v>47</v>
      </c>
      <c r="E53" s="6" t="s">
        <v>91</v>
      </c>
    </row>
    <row r="54" spans="2:5" ht="35.1" hidden="1" customHeight="1" thickBot="1">
      <c r="B54" s="116"/>
      <c r="C54" s="6" t="s">
        <v>92</v>
      </c>
      <c r="D54" s="7" t="s">
        <v>47</v>
      </c>
      <c r="E54" s="6" t="s">
        <v>93</v>
      </c>
    </row>
    <row r="55" spans="2:5" ht="24.95" hidden="1" customHeight="1" thickBot="1">
      <c r="B55" s="116"/>
      <c r="C55" s="10" t="s">
        <v>94</v>
      </c>
      <c r="D55" s="7" t="s">
        <v>9</v>
      </c>
      <c r="E55" s="11"/>
    </row>
    <row r="56" spans="2:5" ht="24.95" hidden="1" customHeight="1" thickBot="1">
      <c r="B56" s="116"/>
      <c r="C56" s="10" t="s">
        <v>96</v>
      </c>
      <c r="D56" s="7" t="s">
        <v>40</v>
      </c>
      <c r="E56" s="11"/>
    </row>
    <row r="57" spans="2:5" ht="24.95" hidden="1" customHeight="1" thickBot="1">
      <c r="B57" s="116"/>
      <c r="C57" s="10" t="s">
        <v>98</v>
      </c>
      <c r="D57" s="7" t="s">
        <v>9</v>
      </c>
      <c r="E57" s="11"/>
    </row>
    <row r="58" spans="2:5" ht="24.95" hidden="1" customHeight="1" thickBot="1">
      <c r="B58" s="116"/>
      <c r="C58" s="10" t="s">
        <v>100</v>
      </c>
      <c r="D58" s="7" t="s">
        <v>40</v>
      </c>
      <c r="E58" s="11"/>
    </row>
    <row r="59" spans="2:5" ht="24.95" hidden="1" customHeight="1" thickBot="1">
      <c r="B59" s="112"/>
      <c r="C59" s="10" t="s">
        <v>102</v>
      </c>
      <c r="D59" s="7" t="s">
        <v>40</v>
      </c>
      <c r="E59" s="11"/>
    </row>
    <row r="60" spans="2:5" ht="30" hidden="1" customHeight="1" thickBot="1">
      <c r="B60" s="111" t="s">
        <v>103</v>
      </c>
      <c r="C60" s="10" t="s">
        <v>104</v>
      </c>
      <c r="D60" s="7" t="s">
        <v>105</v>
      </c>
      <c r="E60" s="11"/>
    </row>
    <row r="61" spans="2:5" ht="26.25" hidden="1" customHeight="1" thickBot="1">
      <c r="B61" s="112"/>
      <c r="C61" s="6" t="s">
        <v>106</v>
      </c>
      <c r="D61" s="13" t="s">
        <v>107</v>
      </c>
      <c r="E61" s="11"/>
    </row>
    <row r="62" spans="2:5" ht="8.1" hidden="1" customHeight="1" thickBot="1">
      <c r="B62" s="1"/>
      <c r="C62" s="1"/>
      <c r="D62" s="2"/>
      <c r="E62" s="1"/>
    </row>
    <row r="63" spans="2:5" ht="60" hidden="1" customHeight="1" thickBot="1">
      <c r="B63" s="117" t="s">
        <v>108</v>
      </c>
      <c r="C63" s="118"/>
      <c r="D63" s="118"/>
      <c r="E63" s="119"/>
    </row>
  </sheetData>
  <mergeCells count="24">
    <mergeCell ref="B33:B36"/>
    <mergeCell ref="B1:E1"/>
    <mergeCell ref="B2:E2"/>
    <mergeCell ref="B5:B20"/>
    <mergeCell ref="D8:D16"/>
    <mergeCell ref="E8:E16"/>
    <mergeCell ref="D17:D19"/>
    <mergeCell ref="E17:E19"/>
    <mergeCell ref="B21:B32"/>
    <mergeCell ref="D22:D25"/>
    <mergeCell ref="E22:E25"/>
    <mergeCell ref="D29:D32"/>
    <mergeCell ref="E29:E32"/>
    <mergeCell ref="B53:B59"/>
    <mergeCell ref="B60:B61"/>
    <mergeCell ref="B63:E63"/>
    <mergeCell ref="B37:B42"/>
    <mergeCell ref="D37:D41"/>
    <mergeCell ref="E37:E41"/>
    <mergeCell ref="B43:B52"/>
    <mergeCell ref="D44:D49"/>
    <mergeCell ref="E44:E49"/>
    <mergeCell ref="D50:D52"/>
    <mergeCell ref="E50:E5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D4EA5-179E-45B7-AD7A-03E0AC32D168}">
  <dimension ref="B1:E63"/>
  <sheetViews>
    <sheetView showGridLines="0" topLeftCell="B1" zoomScale="115" zoomScaleNormal="115" workbookViewId="0">
      <selection activeCell="C47" sqref="C47"/>
    </sheetView>
  </sheetViews>
  <sheetFormatPr defaultRowHeight="15"/>
  <cols>
    <col min="2" max="2" width="19.5703125" customWidth="1"/>
    <col min="3" max="3" width="80.7109375" customWidth="1"/>
    <col min="4" max="4" width="14" customWidth="1"/>
    <col min="5" max="5" width="51.5703125" customWidth="1"/>
  </cols>
  <sheetData>
    <row r="1" spans="2:5">
      <c r="B1" s="103" t="s">
        <v>0</v>
      </c>
      <c r="C1" s="103"/>
      <c r="D1" s="103"/>
      <c r="E1" s="103"/>
    </row>
    <row r="2" spans="2:5" ht="50.1" customHeight="1">
      <c r="B2" s="104" t="s">
        <v>1</v>
      </c>
      <c r="C2" s="104"/>
      <c r="D2" s="104"/>
      <c r="E2" s="104"/>
    </row>
    <row r="3" spans="2:5" ht="8.1" customHeight="1" thickBot="1">
      <c r="B3" s="1"/>
      <c r="C3" s="1"/>
      <c r="D3" s="2"/>
      <c r="E3" s="1"/>
    </row>
    <row r="4" spans="2:5" ht="20.100000000000001" customHeight="1" thickBot="1">
      <c r="B4" s="14" t="s">
        <v>2</v>
      </c>
      <c r="C4" s="15" t="s">
        <v>3</v>
      </c>
      <c r="D4" s="16" t="s">
        <v>4</v>
      </c>
      <c r="E4" s="15" t="s">
        <v>5</v>
      </c>
    </row>
    <row r="5" spans="2:5" ht="34.5" customHeight="1" thickBot="1">
      <c r="B5" s="111" t="s">
        <v>7</v>
      </c>
      <c r="C5" s="3" t="s">
        <v>414</v>
      </c>
      <c r="D5" s="4" t="s">
        <v>9</v>
      </c>
      <c r="E5" s="5"/>
    </row>
    <row r="6" spans="2:5" ht="30" hidden="1" customHeight="1" thickBot="1">
      <c r="B6" s="116"/>
      <c r="C6" s="6" t="s">
        <v>11</v>
      </c>
      <c r="D6" s="7" t="s">
        <v>9</v>
      </c>
      <c r="E6" s="6" t="s">
        <v>12</v>
      </c>
    </row>
    <row r="7" spans="2:5" ht="39.950000000000003" hidden="1" customHeight="1" thickBot="1">
      <c r="B7" s="116"/>
      <c r="C7" s="6" t="s">
        <v>14</v>
      </c>
      <c r="D7" s="7" t="s">
        <v>9</v>
      </c>
      <c r="E7" s="6" t="s">
        <v>15</v>
      </c>
    </row>
    <row r="8" spans="2:5" ht="24.95" hidden="1" customHeight="1">
      <c r="B8" s="116"/>
      <c r="C8" s="8" t="s">
        <v>17</v>
      </c>
      <c r="D8" s="105" t="s">
        <v>9</v>
      </c>
      <c r="E8" s="108"/>
    </row>
    <row r="9" spans="2:5" ht="24.95" hidden="1" customHeight="1">
      <c r="B9" s="116"/>
      <c r="C9" s="8" t="s">
        <v>18</v>
      </c>
      <c r="D9" s="106"/>
      <c r="E9" s="109"/>
    </row>
    <row r="10" spans="2:5" ht="24.95" hidden="1" customHeight="1">
      <c r="B10" s="116"/>
      <c r="C10" s="8" t="s">
        <v>20</v>
      </c>
      <c r="D10" s="106"/>
      <c r="E10" s="109"/>
    </row>
    <row r="11" spans="2:5" ht="24.95" hidden="1" customHeight="1">
      <c r="B11" s="116"/>
      <c r="C11" s="8" t="s">
        <v>22</v>
      </c>
      <c r="D11" s="106"/>
      <c r="E11" s="109"/>
    </row>
    <row r="12" spans="2:5" ht="24.95" hidden="1" customHeight="1">
      <c r="B12" s="116"/>
      <c r="C12" s="8" t="s">
        <v>24</v>
      </c>
      <c r="D12" s="106"/>
      <c r="E12" s="109"/>
    </row>
    <row r="13" spans="2:5" ht="24.95" hidden="1" customHeight="1">
      <c r="B13" s="116"/>
      <c r="C13" s="8" t="s">
        <v>26</v>
      </c>
      <c r="D13" s="106"/>
      <c r="E13" s="109"/>
    </row>
    <row r="14" spans="2:5" ht="24.95" hidden="1" customHeight="1">
      <c r="B14" s="116"/>
      <c r="C14" s="8" t="s">
        <v>27</v>
      </c>
      <c r="D14" s="106"/>
      <c r="E14" s="109"/>
    </row>
    <row r="15" spans="2:5" ht="24.95" hidden="1" customHeight="1">
      <c r="B15" s="116"/>
      <c r="C15" s="99" t="s">
        <v>28</v>
      </c>
      <c r="D15" s="106"/>
      <c r="E15" s="109"/>
    </row>
    <row r="16" spans="2:5" ht="24.95" hidden="1" customHeight="1" thickBot="1">
      <c r="B16" s="116"/>
      <c r="C16" s="100" t="s">
        <v>30</v>
      </c>
      <c r="D16" s="107"/>
      <c r="E16" s="110"/>
    </row>
    <row r="17" spans="2:5" ht="24.95" hidden="1" customHeight="1">
      <c r="B17" s="116"/>
      <c r="C17" s="8" t="s">
        <v>32</v>
      </c>
      <c r="D17" s="105" t="s">
        <v>9</v>
      </c>
      <c r="E17" s="108"/>
    </row>
    <row r="18" spans="2:5" ht="24.95" hidden="1" customHeight="1">
      <c r="B18" s="116"/>
      <c r="C18" s="99" t="s">
        <v>33</v>
      </c>
      <c r="D18" s="106"/>
      <c r="E18" s="109"/>
    </row>
    <row r="19" spans="2:5" ht="24.95" hidden="1" customHeight="1" thickBot="1">
      <c r="B19" s="116"/>
      <c r="C19" s="100" t="s">
        <v>35</v>
      </c>
      <c r="D19" s="107"/>
      <c r="E19" s="110"/>
    </row>
    <row r="20" spans="2:5" ht="30" hidden="1" customHeight="1" thickBot="1">
      <c r="B20" s="112"/>
      <c r="C20" s="10" t="s">
        <v>37</v>
      </c>
      <c r="D20" s="7" t="s">
        <v>9</v>
      </c>
      <c r="E20" s="11"/>
    </row>
    <row r="21" spans="2:5" ht="24.95" hidden="1" customHeight="1" thickBot="1">
      <c r="B21" s="111" t="s">
        <v>38</v>
      </c>
      <c r="C21" s="10" t="s">
        <v>39</v>
      </c>
      <c r="D21" s="7" t="s">
        <v>40</v>
      </c>
      <c r="E21" s="6" t="s">
        <v>41</v>
      </c>
    </row>
    <row r="22" spans="2:5" ht="24.95" hidden="1" customHeight="1">
      <c r="B22" s="116"/>
      <c r="C22" s="99" t="s">
        <v>42</v>
      </c>
      <c r="D22" s="105" t="s">
        <v>40</v>
      </c>
      <c r="E22" s="113"/>
    </row>
    <row r="23" spans="2:5" ht="24.95" hidden="1" customHeight="1">
      <c r="B23" s="116"/>
      <c r="C23" s="99" t="s">
        <v>43</v>
      </c>
      <c r="D23" s="106"/>
      <c r="E23" s="114"/>
    </row>
    <row r="24" spans="2:5" ht="24.95" hidden="1" customHeight="1">
      <c r="B24" s="116"/>
      <c r="C24" s="99" t="s">
        <v>44</v>
      </c>
      <c r="D24" s="106"/>
      <c r="E24" s="114"/>
    </row>
    <row r="25" spans="2:5" ht="24.95" hidden="1" customHeight="1" thickBot="1">
      <c r="B25" s="116"/>
      <c r="C25" s="100" t="s">
        <v>45</v>
      </c>
      <c r="D25" s="107"/>
      <c r="E25" s="115"/>
    </row>
    <row r="26" spans="2:5" ht="24.95" hidden="1" customHeight="1" thickBot="1">
      <c r="B26" s="116"/>
      <c r="C26" s="10" t="s">
        <v>46</v>
      </c>
      <c r="D26" s="7" t="s">
        <v>47</v>
      </c>
      <c r="E26" s="11"/>
    </row>
    <row r="27" spans="2:5" ht="24.95" hidden="1" customHeight="1" thickBot="1">
      <c r="B27" s="116"/>
      <c r="C27" s="100" t="s">
        <v>49</v>
      </c>
      <c r="D27" s="7" t="s">
        <v>50</v>
      </c>
      <c r="E27" s="11"/>
    </row>
    <row r="28" spans="2:5" ht="24.95" hidden="1" customHeight="1" thickBot="1">
      <c r="B28" s="116"/>
      <c r="C28" s="100" t="s">
        <v>51</v>
      </c>
      <c r="D28" s="7" t="s">
        <v>52</v>
      </c>
      <c r="E28" s="11"/>
    </row>
    <row r="29" spans="2:5" ht="30" hidden="1" customHeight="1">
      <c r="B29" s="116"/>
      <c r="C29" s="8" t="s">
        <v>53</v>
      </c>
      <c r="D29" s="105" t="s">
        <v>9</v>
      </c>
      <c r="E29" s="108"/>
    </row>
    <row r="30" spans="2:5" ht="24.95" hidden="1" customHeight="1">
      <c r="B30" s="116"/>
      <c r="C30" s="99" t="s">
        <v>54</v>
      </c>
      <c r="D30" s="106"/>
      <c r="E30" s="109"/>
    </row>
    <row r="31" spans="2:5" ht="24.95" hidden="1" customHeight="1">
      <c r="B31" s="116"/>
      <c r="C31" s="99" t="s">
        <v>56</v>
      </c>
      <c r="D31" s="106"/>
      <c r="E31" s="109"/>
    </row>
    <row r="32" spans="2:5" ht="24.95" hidden="1" customHeight="1" thickBot="1">
      <c r="B32" s="112"/>
      <c r="C32" s="100" t="s">
        <v>57</v>
      </c>
      <c r="D32" s="107"/>
      <c r="E32" s="110"/>
    </row>
    <row r="33" spans="2:5" ht="24.95" hidden="1" customHeight="1" thickBot="1">
      <c r="B33" s="111" t="s">
        <v>58</v>
      </c>
      <c r="C33" s="10" t="s">
        <v>59</v>
      </c>
      <c r="D33" s="7" t="s">
        <v>40</v>
      </c>
      <c r="E33" s="11"/>
    </row>
    <row r="34" spans="2:5" ht="24.95" hidden="1" customHeight="1" thickBot="1">
      <c r="B34" s="116"/>
      <c r="C34" s="10" t="s">
        <v>60</v>
      </c>
      <c r="D34" s="7" t="s">
        <v>61</v>
      </c>
      <c r="E34" s="11"/>
    </row>
    <row r="35" spans="2:5" ht="24.95" hidden="1" customHeight="1" thickBot="1">
      <c r="B35" s="116"/>
      <c r="C35" s="10" t="s">
        <v>62</v>
      </c>
      <c r="D35" s="7" t="s">
        <v>47</v>
      </c>
      <c r="E35" s="11"/>
    </row>
    <row r="36" spans="2:5" ht="24.95" hidden="1" customHeight="1" thickBot="1">
      <c r="B36" s="112"/>
      <c r="C36" s="10" t="s">
        <v>63</v>
      </c>
      <c r="D36" s="7" t="s">
        <v>47</v>
      </c>
      <c r="E36" s="11"/>
    </row>
    <row r="37" spans="2:5" ht="24.95" hidden="1" customHeight="1">
      <c r="B37" s="111" t="s">
        <v>64</v>
      </c>
      <c r="C37" s="8" t="s">
        <v>65</v>
      </c>
      <c r="D37" s="105" t="s">
        <v>40</v>
      </c>
      <c r="E37" s="108"/>
    </row>
    <row r="38" spans="2:5" ht="24.95" hidden="1" customHeight="1">
      <c r="B38" s="116"/>
      <c r="C38" s="99" t="s">
        <v>66</v>
      </c>
      <c r="D38" s="106"/>
      <c r="E38" s="109"/>
    </row>
    <row r="39" spans="2:5" ht="24.95" hidden="1" customHeight="1">
      <c r="B39" s="116"/>
      <c r="C39" s="99" t="s">
        <v>68</v>
      </c>
      <c r="D39" s="106"/>
      <c r="E39" s="109"/>
    </row>
    <row r="40" spans="2:5" ht="24.95" hidden="1" customHeight="1">
      <c r="B40" s="116"/>
      <c r="C40" s="99" t="s">
        <v>69</v>
      </c>
      <c r="D40" s="106"/>
      <c r="E40" s="109"/>
    </row>
    <row r="41" spans="2:5" ht="24.95" hidden="1" customHeight="1" thickBot="1">
      <c r="B41" s="116"/>
      <c r="C41" s="100" t="s">
        <v>70</v>
      </c>
      <c r="D41" s="107"/>
      <c r="E41" s="110"/>
    </row>
    <row r="42" spans="2:5" ht="24.95" hidden="1" customHeight="1" thickBot="1">
      <c r="B42" s="112"/>
      <c r="C42" s="10" t="s">
        <v>71</v>
      </c>
      <c r="D42" s="7" t="s">
        <v>72</v>
      </c>
      <c r="E42" s="11"/>
    </row>
    <row r="43" spans="2:5" ht="24.95" hidden="1" customHeight="1" thickBot="1">
      <c r="B43" s="111" t="s">
        <v>73</v>
      </c>
      <c r="C43" s="6" t="s">
        <v>74</v>
      </c>
      <c r="D43" s="7" t="s">
        <v>75</v>
      </c>
      <c r="E43" s="11"/>
    </row>
    <row r="44" spans="2:5" ht="30" customHeight="1">
      <c r="B44" s="116"/>
      <c r="C44" s="12" t="s">
        <v>77</v>
      </c>
      <c r="D44" s="105" t="s">
        <v>405</v>
      </c>
      <c r="E44" s="108"/>
    </row>
    <row r="45" spans="2:5" ht="41.25" customHeight="1">
      <c r="B45" s="116"/>
      <c r="C45" s="9" t="s">
        <v>411</v>
      </c>
      <c r="D45" s="106"/>
      <c r="E45" s="109"/>
    </row>
    <row r="46" spans="2:5" ht="24.95" customHeight="1">
      <c r="B46" s="116"/>
      <c r="C46" s="9" t="s">
        <v>79</v>
      </c>
      <c r="D46" s="106"/>
      <c r="E46" s="109"/>
    </row>
    <row r="47" spans="2:5" ht="37.5" customHeight="1">
      <c r="B47" s="116"/>
      <c r="C47" s="9" t="s">
        <v>415</v>
      </c>
      <c r="D47" s="106"/>
      <c r="E47" s="109"/>
    </row>
    <row r="48" spans="2:5" ht="24.95" customHeight="1">
      <c r="B48" s="116"/>
      <c r="C48" s="9" t="s">
        <v>408</v>
      </c>
      <c r="D48" s="106"/>
      <c r="E48" s="109"/>
    </row>
    <row r="49" spans="2:5" ht="24.95" customHeight="1" thickBot="1">
      <c r="B49" s="116"/>
      <c r="C49" s="11" t="s">
        <v>413</v>
      </c>
      <c r="D49" s="107"/>
      <c r="E49" s="110"/>
    </row>
    <row r="50" spans="2:5" ht="24.95" hidden="1" customHeight="1">
      <c r="B50" s="116"/>
      <c r="C50" s="12" t="s">
        <v>86</v>
      </c>
      <c r="D50" s="105" t="s">
        <v>75</v>
      </c>
      <c r="E50" s="108"/>
    </row>
    <row r="51" spans="2:5" ht="24.95" hidden="1" customHeight="1">
      <c r="B51" s="116"/>
      <c r="C51" s="9" t="s">
        <v>87</v>
      </c>
      <c r="D51" s="106"/>
      <c r="E51" s="109"/>
    </row>
    <row r="52" spans="2:5" ht="24.95" hidden="1" customHeight="1" thickBot="1">
      <c r="B52" s="112"/>
      <c r="C52" s="11" t="s">
        <v>88</v>
      </c>
      <c r="D52" s="107"/>
      <c r="E52" s="110"/>
    </row>
    <row r="53" spans="2:5" ht="35.1" hidden="1" customHeight="1" thickBot="1">
      <c r="B53" s="111" t="s">
        <v>89</v>
      </c>
      <c r="C53" s="6" t="s">
        <v>90</v>
      </c>
      <c r="D53" s="7" t="s">
        <v>47</v>
      </c>
      <c r="E53" s="6" t="s">
        <v>91</v>
      </c>
    </row>
    <row r="54" spans="2:5" ht="35.1" hidden="1" customHeight="1" thickBot="1">
      <c r="B54" s="116"/>
      <c r="C54" s="6" t="s">
        <v>92</v>
      </c>
      <c r="D54" s="7" t="s">
        <v>47</v>
      </c>
      <c r="E54" s="6" t="s">
        <v>93</v>
      </c>
    </row>
    <row r="55" spans="2:5" ht="24.95" hidden="1" customHeight="1" thickBot="1">
      <c r="B55" s="116"/>
      <c r="C55" s="10" t="s">
        <v>94</v>
      </c>
      <c r="D55" s="7" t="s">
        <v>9</v>
      </c>
      <c r="E55" s="11"/>
    </row>
    <row r="56" spans="2:5" ht="24.95" hidden="1" customHeight="1" thickBot="1">
      <c r="B56" s="116"/>
      <c r="C56" s="10" t="s">
        <v>96</v>
      </c>
      <c r="D56" s="7" t="s">
        <v>40</v>
      </c>
      <c r="E56" s="11"/>
    </row>
    <row r="57" spans="2:5" ht="24.95" hidden="1" customHeight="1" thickBot="1">
      <c r="B57" s="116"/>
      <c r="C57" s="10" t="s">
        <v>98</v>
      </c>
      <c r="D57" s="7" t="s">
        <v>9</v>
      </c>
      <c r="E57" s="11"/>
    </row>
    <row r="58" spans="2:5" ht="24.95" hidden="1" customHeight="1" thickBot="1">
      <c r="B58" s="116"/>
      <c r="C58" s="10" t="s">
        <v>100</v>
      </c>
      <c r="D58" s="7" t="s">
        <v>40</v>
      </c>
      <c r="E58" s="11"/>
    </row>
    <row r="59" spans="2:5" ht="24.95" hidden="1" customHeight="1" thickBot="1">
      <c r="B59" s="112"/>
      <c r="C59" s="10" t="s">
        <v>102</v>
      </c>
      <c r="D59" s="7" t="s">
        <v>40</v>
      </c>
      <c r="E59" s="11"/>
    </row>
    <row r="60" spans="2:5" ht="30" hidden="1" customHeight="1" thickBot="1">
      <c r="B60" s="111" t="s">
        <v>103</v>
      </c>
      <c r="C60" s="10" t="s">
        <v>104</v>
      </c>
      <c r="D60" s="7" t="s">
        <v>105</v>
      </c>
      <c r="E60" s="11"/>
    </row>
    <row r="61" spans="2:5" ht="26.25" hidden="1" customHeight="1" thickBot="1">
      <c r="B61" s="112"/>
      <c r="C61" s="6" t="s">
        <v>106</v>
      </c>
      <c r="D61" s="13" t="s">
        <v>107</v>
      </c>
      <c r="E61" s="11"/>
    </row>
    <row r="62" spans="2:5" ht="8.1" hidden="1" customHeight="1" thickBot="1">
      <c r="B62" s="1"/>
      <c r="C62" s="1"/>
      <c r="D62" s="2"/>
      <c r="E62" s="1"/>
    </row>
    <row r="63" spans="2:5" ht="60" hidden="1" customHeight="1" thickBot="1">
      <c r="B63" s="117" t="s">
        <v>108</v>
      </c>
      <c r="C63" s="118"/>
      <c r="D63" s="118"/>
      <c r="E63" s="119"/>
    </row>
  </sheetData>
  <mergeCells count="24">
    <mergeCell ref="B33:B36"/>
    <mergeCell ref="B1:E1"/>
    <mergeCell ref="B2:E2"/>
    <mergeCell ref="B5:B20"/>
    <mergeCell ref="D8:D16"/>
    <mergeCell ref="E8:E16"/>
    <mergeCell ref="D17:D19"/>
    <mergeCell ref="E17:E19"/>
    <mergeCell ref="B21:B32"/>
    <mergeCell ref="D22:D25"/>
    <mergeCell ref="E22:E25"/>
    <mergeCell ref="D29:D32"/>
    <mergeCell ref="E29:E32"/>
    <mergeCell ref="B53:B59"/>
    <mergeCell ref="B60:B61"/>
    <mergeCell ref="B63:E63"/>
    <mergeCell ref="B37:B42"/>
    <mergeCell ref="D37:D41"/>
    <mergeCell ref="E37:E41"/>
    <mergeCell ref="B43:B52"/>
    <mergeCell ref="D44:D49"/>
    <mergeCell ref="E44:E49"/>
    <mergeCell ref="D50:D52"/>
    <mergeCell ref="E50:E5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A046C-8704-4AEA-97D1-2031BA066EE3}">
  <dimension ref="B1:E114"/>
  <sheetViews>
    <sheetView showGridLines="0" tabSelected="1" topLeftCell="B1" zoomScale="115" zoomScaleNormal="115" workbookViewId="0">
      <selection activeCell="D67" sqref="D67:D114"/>
    </sheetView>
  </sheetViews>
  <sheetFormatPr defaultRowHeight="15"/>
  <cols>
    <col min="2" max="2" width="19.5703125" customWidth="1"/>
    <col min="3" max="3" width="80.7109375" customWidth="1"/>
    <col min="4" max="4" width="14" customWidth="1"/>
    <col min="5" max="5" width="51.5703125" customWidth="1"/>
  </cols>
  <sheetData>
    <row r="1" spans="2:5">
      <c r="B1" s="103" t="s">
        <v>0</v>
      </c>
      <c r="C1" s="103"/>
      <c r="D1" s="103"/>
      <c r="E1" s="103"/>
    </row>
    <row r="2" spans="2:5" ht="50.1" customHeight="1">
      <c r="B2" s="104" t="s">
        <v>1</v>
      </c>
      <c r="C2" s="104"/>
      <c r="D2" s="104"/>
      <c r="E2" s="104"/>
    </row>
    <row r="3" spans="2:5" ht="8.1" customHeight="1" thickBot="1">
      <c r="B3" s="1"/>
      <c r="C3" s="1"/>
      <c r="D3" s="2"/>
      <c r="E3" s="1"/>
    </row>
    <row r="4" spans="2:5" ht="20.100000000000001" customHeight="1" thickBot="1">
      <c r="B4" s="14" t="s">
        <v>2</v>
      </c>
      <c r="C4" s="15" t="s">
        <v>3</v>
      </c>
      <c r="D4" s="16" t="s">
        <v>4</v>
      </c>
      <c r="E4" s="15" t="s">
        <v>5</v>
      </c>
    </row>
    <row r="5" spans="2:5" ht="34.5" customHeight="1" thickBot="1">
      <c r="B5" s="111" t="s">
        <v>7</v>
      </c>
      <c r="C5" s="3" t="s">
        <v>416</v>
      </c>
      <c r="D5" s="4" t="s">
        <v>9</v>
      </c>
      <c r="E5" s="5"/>
    </row>
    <row r="6" spans="2:5" ht="30" hidden="1" customHeight="1" thickBot="1">
      <c r="B6" s="116"/>
      <c r="C6" s="6" t="s">
        <v>11</v>
      </c>
      <c r="D6" s="7" t="s">
        <v>9</v>
      </c>
      <c r="E6" s="6" t="s">
        <v>12</v>
      </c>
    </row>
    <row r="7" spans="2:5" ht="39.950000000000003" hidden="1" customHeight="1" thickBot="1">
      <c r="B7" s="116"/>
      <c r="C7" s="6" t="s">
        <v>14</v>
      </c>
      <c r="D7" s="7" t="s">
        <v>9</v>
      </c>
      <c r="E7" s="6" t="s">
        <v>15</v>
      </c>
    </row>
    <row r="8" spans="2:5" ht="24.95" hidden="1" customHeight="1">
      <c r="B8" s="116"/>
      <c r="C8" s="8" t="s">
        <v>17</v>
      </c>
      <c r="D8" s="105" t="s">
        <v>9</v>
      </c>
      <c r="E8" s="108"/>
    </row>
    <row r="9" spans="2:5" ht="24.95" hidden="1" customHeight="1">
      <c r="B9" s="116"/>
      <c r="C9" s="8" t="s">
        <v>18</v>
      </c>
      <c r="D9" s="106"/>
      <c r="E9" s="109"/>
    </row>
    <row r="10" spans="2:5" ht="24.95" hidden="1" customHeight="1">
      <c r="B10" s="116"/>
      <c r="C10" s="8" t="s">
        <v>20</v>
      </c>
      <c r="D10" s="106"/>
      <c r="E10" s="109"/>
    </row>
    <row r="11" spans="2:5" ht="24.95" hidden="1" customHeight="1">
      <c r="B11" s="116"/>
      <c r="C11" s="8" t="s">
        <v>22</v>
      </c>
      <c r="D11" s="106"/>
      <c r="E11" s="109"/>
    </row>
    <row r="12" spans="2:5" ht="24.95" hidden="1" customHeight="1">
      <c r="B12" s="116"/>
      <c r="C12" s="8" t="s">
        <v>24</v>
      </c>
      <c r="D12" s="106"/>
      <c r="E12" s="109"/>
    </row>
    <row r="13" spans="2:5" ht="24.95" hidden="1" customHeight="1">
      <c r="B13" s="116"/>
      <c r="C13" s="8" t="s">
        <v>26</v>
      </c>
      <c r="D13" s="106"/>
      <c r="E13" s="109"/>
    </row>
    <row r="14" spans="2:5" ht="24.95" hidden="1" customHeight="1">
      <c r="B14" s="116"/>
      <c r="C14" s="8" t="s">
        <v>27</v>
      </c>
      <c r="D14" s="106"/>
      <c r="E14" s="109"/>
    </row>
    <row r="15" spans="2:5" ht="24.95" hidden="1" customHeight="1">
      <c r="B15" s="116"/>
      <c r="C15" s="99" t="s">
        <v>28</v>
      </c>
      <c r="D15" s="106"/>
      <c r="E15" s="109"/>
    </row>
    <row r="16" spans="2:5" ht="24.95" hidden="1" customHeight="1" thickBot="1">
      <c r="B16" s="116"/>
      <c r="C16" s="100" t="s">
        <v>30</v>
      </c>
      <c r="D16" s="107"/>
      <c r="E16" s="110"/>
    </row>
    <row r="17" spans="2:5" ht="24.95" hidden="1" customHeight="1">
      <c r="B17" s="116"/>
      <c r="C17" s="8" t="s">
        <v>32</v>
      </c>
      <c r="D17" s="105" t="s">
        <v>9</v>
      </c>
      <c r="E17" s="108"/>
    </row>
    <row r="18" spans="2:5" ht="24.95" hidden="1" customHeight="1">
      <c r="B18" s="116"/>
      <c r="C18" s="99" t="s">
        <v>33</v>
      </c>
      <c r="D18" s="106"/>
      <c r="E18" s="109"/>
    </row>
    <row r="19" spans="2:5" ht="24.95" hidden="1" customHeight="1" thickBot="1">
      <c r="B19" s="116"/>
      <c r="C19" s="100" t="s">
        <v>35</v>
      </c>
      <c r="D19" s="107"/>
      <c r="E19" s="110"/>
    </row>
    <row r="20" spans="2:5" ht="30" hidden="1" customHeight="1" thickBot="1">
      <c r="B20" s="112"/>
      <c r="C20" s="10" t="s">
        <v>37</v>
      </c>
      <c r="D20" s="7" t="s">
        <v>9</v>
      </c>
      <c r="E20" s="11"/>
    </row>
    <row r="21" spans="2:5" ht="24.95" hidden="1" customHeight="1" thickBot="1">
      <c r="B21" s="111" t="s">
        <v>38</v>
      </c>
      <c r="C21" s="10" t="s">
        <v>39</v>
      </c>
      <c r="D21" s="7" t="s">
        <v>40</v>
      </c>
      <c r="E21" s="6" t="s">
        <v>41</v>
      </c>
    </row>
    <row r="22" spans="2:5" ht="24.95" hidden="1" customHeight="1">
      <c r="B22" s="116"/>
      <c r="C22" s="99" t="s">
        <v>42</v>
      </c>
      <c r="D22" s="105" t="s">
        <v>40</v>
      </c>
      <c r="E22" s="113"/>
    </row>
    <row r="23" spans="2:5" ht="24.95" hidden="1" customHeight="1">
      <c r="B23" s="116"/>
      <c r="C23" s="99" t="s">
        <v>43</v>
      </c>
      <c r="D23" s="106"/>
      <c r="E23" s="114"/>
    </row>
    <row r="24" spans="2:5" ht="24.95" hidden="1" customHeight="1">
      <c r="B24" s="116"/>
      <c r="C24" s="99" t="s">
        <v>44</v>
      </c>
      <c r="D24" s="106"/>
      <c r="E24" s="114"/>
    </row>
    <row r="25" spans="2:5" ht="24.95" hidden="1" customHeight="1" thickBot="1">
      <c r="B25" s="116"/>
      <c r="C25" s="100" t="s">
        <v>45</v>
      </c>
      <c r="D25" s="107"/>
      <c r="E25" s="115"/>
    </row>
    <row r="26" spans="2:5" ht="24.95" hidden="1" customHeight="1" thickBot="1">
      <c r="B26" s="116"/>
      <c r="C26" s="10" t="s">
        <v>46</v>
      </c>
      <c r="D26" s="7" t="s">
        <v>47</v>
      </c>
      <c r="E26" s="11"/>
    </row>
    <row r="27" spans="2:5" ht="24.95" hidden="1" customHeight="1" thickBot="1">
      <c r="B27" s="116"/>
      <c r="C27" s="100" t="s">
        <v>49</v>
      </c>
      <c r="D27" s="7" t="s">
        <v>50</v>
      </c>
      <c r="E27" s="11"/>
    </row>
    <row r="28" spans="2:5" ht="24.95" hidden="1" customHeight="1" thickBot="1">
      <c r="B28" s="116"/>
      <c r="C28" s="100" t="s">
        <v>51</v>
      </c>
      <c r="D28" s="7" t="s">
        <v>52</v>
      </c>
      <c r="E28" s="11"/>
    </row>
    <row r="29" spans="2:5" ht="30" hidden="1" customHeight="1">
      <c r="B29" s="116"/>
      <c r="C29" s="8" t="s">
        <v>53</v>
      </c>
      <c r="D29" s="105" t="s">
        <v>9</v>
      </c>
      <c r="E29" s="108"/>
    </row>
    <row r="30" spans="2:5" ht="24.95" hidden="1" customHeight="1">
      <c r="B30" s="116"/>
      <c r="C30" s="99" t="s">
        <v>54</v>
      </c>
      <c r="D30" s="106"/>
      <c r="E30" s="109"/>
    </row>
    <row r="31" spans="2:5" ht="24.95" hidden="1" customHeight="1">
      <c r="B31" s="116"/>
      <c r="C31" s="99" t="s">
        <v>56</v>
      </c>
      <c r="D31" s="106"/>
      <c r="E31" s="109"/>
    </row>
    <row r="32" spans="2:5" ht="24.95" hidden="1" customHeight="1" thickBot="1">
      <c r="B32" s="112"/>
      <c r="C32" s="100" t="s">
        <v>57</v>
      </c>
      <c r="D32" s="107"/>
      <c r="E32" s="110"/>
    </row>
    <row r="33" spans="2:5" ht="24.95" hidden="1" customHeight="1" thickBot="1">
      <c r="B33" s="111" t="s">
        <v>58</v>
      </c>
      <c r="C33" s="10" t="s">
        <v>59</v>
      </c>
      <c r="D33" s="7" t="s">
        <v>40</v>
      </c>
      <c r="E33" s="11"/>
    </row>
    <row r="34" spans="2:5" ht="24.95" hidden="1" customHeight="1" thickBot="1">
      <c r="B34" s="116"/>
      <c r="C34" s="10" t="s">
        <v>60</v>
      </c>
      <c r="D34" s="7" t="s">
        <v>61</v>
      </c>
      <c r="E34" s="11"/>
    </row>
    <row r="35" spans="2:5" ht="24.95" hidden="1" customHeight="1" thickBot="1">
      <c r="B35" s="116"/>
      <c r="C35" s="10" t="s">
        <v>62</v>
      </c>
      <c r="D35" s="7" t="s">
        <v>47</v>
      </c>
      <c r="E35" s="11"/>
    </row>
    <row r="36" spans="2:5" ht="24.95" hidden="1" customHeight="1" thickBot="1">
      <c r="B36" s="112"/>
      <c r="C36" s="10" t="s">
        <v>63</v>
      </c>
      <c r="D36" s="7" t="s">
        <v>47</v>
      </c>
      <c r="E36" s="11"/>
    </row>
    <row r="37" spans="2:5" ht="24.95" hidden="1" customHeight="1">
      <c r="B37" s="111" t="s">
        <v>64</v>
      </c>
      <c r="C37" s="8" t="s">
        <v>65</v>
      </c>
      <c r="D37" s="105" t="s">
        <v>40</v>
      </c>
      <c r="E37" s="108"/>
    </row>
    <row r="38" spans="2:5" ht="24.95" hidden="1" customHeight="1">
      <c r="B38" s="116"/>
      <c r="C38" s="99" t="s">
        <v>66</v>
      </c>
      <c r="D38" s="106"/>
      <c r="E38" s="109"/>
    </row>
    <row r="39" spans="2:5" ht="24.95" hidden="1" customHeight="1">
      <c r="B39" s="116"/>
      <c r="C39" s="99" t="s">
        <v>68</v>
      </c>
      <c r="D39" s="106"/>
      <c r="E39" s="109"/>
    </row>
    <row r="40" spans="2:5" ht="24.95" hidden="1" customHeight="1">
      <c r="B40" s="116"/>
      <c r="C40" s="99" t="s">
        <v>69</v>
      </c>
      <c r="D40" s="106"/>
      <c r="E40" s="109"/>
    </row>
    <row r="41" spans="2:5" ht="24.95" hidden="1" customHeight="1" thickBot="1">
      <c r="B41" s="116"/>
      <c r="C41" s="100" t="s">
        <v>70</v>
      </c>
      <c r="D41" s="107"/>
      <c r="E41" s="110"/>
    </row>
    <row r="42" spans="2:5" ht="24.95" hidden="1" customHeight="1" thickBot="1">
      <c r="B42" s="112"/>
      <c r="C42" s="10" t="s">
        <v>71</v>
      </c>
      <c r="D42" s="7" t="s">
        <v>72</v>
      </c>
      <c r="E42" s="11"/>
    </row>
    <row r="43" spans="2:5" ht="21" hidden="1" customHeight="1" thickBot="1">
      <c r="B43" s="111" t="s">
        <v>73</v>
      </c>
      <c r="C43" s="6" t="s">
        <v>74</v>
      </c>
      <c r="D43" s="7" t="s">
        <v>75</v>
      </c>
      <c r="E43" s="11"/>
    </row>
    <row r="44" spans="2:5" ht="25.5">
      <c r="B44" s="116"/>
      <c r="C44" s="12" t="s">
        <v>77</v>
      </c>
      <c r="D44" s="105" t="s">
        <v>405</v>
      </c>
      <c r="E44" s="108"/>
    </row>
    <row r="45" spans="2:5" ht="38.25">
      <c r="B45" s="116"/>
      <c r="C45" s="9" t="s">
        <v>411</v>
      </c>
      <c r="D45" s="106"/>
      <c r="E45" s="109"/>
    </row>
    <row r="46" spans="2:5" ht="24.95" customHeight="1">
      <c r="B46" s="116"/>
      <c r="C46" s="9" t="s">
        <v>417</v>
      </c>
      <c r="D46" s="106"/>
      <c r="E46" s="109"/>
    </row>
    <row r="47" spans="2:5" ht="37.5" customHeight="1">
      <c r="B47" s="116"/>
      <c r="C47" s="9" t="s">
        <v>418</v>
      </c>
      <c r="D47" s="106"/>
      <c r="E47" s="109"/>
    </row>
    <row r="48" spans="2:5" ht="24.95" customHeight="1">
      <c r="B48" s="116"/>
      <c r="C48" s="9" t="s">
        <v>408</v>
      </c>
      <c r="D48" s="106"/>
      <c r="E48" s="109"/>
    </row>
    <row r="49" spans="2:5" ht="24.95" customHeight="1" thickBot="1">
      <c r="B49" s="116"/>
      <c r="C49" s="11" t="s">
        <v>85</v>
      </c>
      <c r="D49" s="107"/>
      <c r="E49" s="110"/>
    </row>
    <row r="50" spans="2:5" ht="24.95" hidden="1" customHeight="1">
      <c r="B50" s="116"/>
      <c r="C50" s="12" t="s">
        <v>86</v>
      </c>
      <c r="D50" s="105" t="s">
        <v>75</v>
      </c>
      <c r="E50" s="108"/>
    </row>
    <row r="51" spans="2:5" ht="24.95" hidden="1" customHeight="1">
      <c r="B51" s="116"/>
      <c r="C51" s="9" t="s">
        <v>87</v>
      </c>
      <c r="D51" s="106"/>
      <c r="E51" s="109"/>
    </row>
    <row r="52" spans="2:5" ht="24.95" hidden="1" customHeight="1" thickBot="1">
      <c r="B52" s="112"/>
      <c r="C52" s="11" t="s">
        <v>88</v>
      </c>
      <c r="D52" s="107"/>
      <c r="E52" s="110"/>
    </row>
    <row r="53" spans="2:5" ht="35.1" hidden="1" customHeight="1" thickBot="1">
      <c r="B53" s="111" t="s">
        <v>89</v>
      </c>
      <c r="C53" s="6" t="s">
        <v>90</v>
      </c>
      <c r="D53" s="7" t="s">
        <v>47</v>
      </c>
      <c r="E53" s="6" t="s">
        <v>91</v>
      </c>
    </row>
    <row r="54" spans="2:5" ht="35.1" hidden="1" customHeight="1" thickBot="1">
      <c r="B54" s="116"/>
      <c r="C54" s="6" t="s">
        <v>92</v>
      </c>
      <c r="D54" s="7" t="s">
        <v>47</v>
      </c>
      <c r="E54" s="6" t="s">
        <v>93</v>
      </c>
    </row>
    <row r="55" spans="2:5" ht="24.95" hidden="1" customHeight="1" thickBot="1">
      <c r="B55" s="116"/>
      <c r="C55" s="10" t="s">
        <v>94</v>
      </c>
      <c r="D55" s="7" t="s">
        <v>9</v>
      </c>
      <c r="E55" s="11"/>
    </row>
    <row r="56" spans="2:5" ht="24.95" hidden="1" customHeight="1" thickBot="1">
      <c r="B56" s="116"/>
      <c r="C56" s="10" t="s">
        <v>96</v>
      </c>
      <c r="D56" s="7" t="s">
        <v>40</v>
      </c>
      <c r="E56" s="11"/>
    </row>
    <row r="57" spans="2:5" ht="24.95" hidden="1" customHeight="1" thickBot="1">
      <c r="B57" s="116"/>
      <c r="C57" s="10" t="s">
        <v>98</v>
      </c>
      <c r="D57" s="7" t="s">
        <v>9</v>
      </c>
      <c r="E57" s="11"/>
    </row>
    <row r="58" spans="2:5" ht="24.95" hidden="1" customHeight="1" thickBot="1">
      <c r="B58" s="116"/>
      <c r="C58" s="10" t="s">
        <v>100</v>
      </c>
      <c r="D58" s="7" t="s">
        <v>40</v>
      </c>
      <c r="E58" s="11"/>
    </row>
    <row r="59" spans="2:5" ht="24.95" hidden="1" customHeight="1" thickBot="1">
      <c r="B59" s="112"/>
      <c r="C59" s="10" t="s">
        <v>102</v>
      </c>
      <c r="D59" s="7" t="s">
        <v>40</v>
      </c>
      <c r="E59" s="11"/>
    </row>
    <row r="60" spans="2:5" ht="30" hidden="1" customHeight="1" thickBot="1">
      <c r="B60" s="111" t="s">
        <v>103</v>
      </c>
      <c r="C60" s="10" t="s">
        <v>104</v>
      </c>
      <c r="D60" s="7" t="s">
        <v>105</v>
      </c>
      <c r="E60" s="11"/>
    </row>
    <row r="61" spans="2:5" ht="26.25" hidden="1" customHeight="1" thickBot="1">
      <c r="B61" s="112"/>
      <c r="C61" s="6" t="s">
        <v>106</v>
      </c>
      <c r="D61" s="13" t="s">
        <v>107</v>
      </c>
      <c r="E61" s="11"/>
    </row>
    <row r="62" spans="2:5" ht="8.1" hidden="1" customHeight="1" thickBot="1">
      <c r="B62" s="1"/>
      <c r="C62" s="1"/>
      <c r="D62" s="2"/>
      <c r="E62" s="1"/>
    </row>
    <row r="63" spans="2:5" ht="60" hidden="1" customHeight="1" thickBot="1">
      <c r="B63" s="117" t="s">
        <v>108</v>
      </c>
      <c r="C63" s="118"/>
      <c r="D63" s="118"/>
      <c r="E63" s="119"/>
    </row>
    <row r="64" spans="2:5" ht="52.5" customHeight="1">
      <c r="B64" s="102"/>
      <c r="C64" s="102"/>
      <c r="D64" s="102"/>
      <c r="E64" s="102"/>
    </row>
    <row r="65" spans="2:4">
      <c r="B65" t="s">
        <v>419</v>
      </c>
    </row>
    <row r="66" spans="2:4" ht="56.25" customHeight="1">
      <c r="B66" s="134" t="s">
        <v>348</v>
      </c>
      <c r="C66" s="134" t="s">
        <v>420</v>
      </c>
      <c r="D66" s="135" t="s">
        <v>421</v>
      </c>
    </row>
    <row r="67" spans="2:4">
      <c r="B67" s="136" t="s">
        <v>422</v>
      </c>
      <c r="C67" s="136" t="s">
        <v>423</v>
      </c>
      <c r="D67" s="137">
        <v>2955.31</v>
      </c>
    </row>
    <row r="68" spans="2:4">
      <c r="B68" s="136" t="s">
        <v>424</v>
      </c>
      <c r="C68" s="136" t="s">
        <v>425</v>
      </c>
      <c r="D68" s="137">
        <v>8036.48</v>
      </c>
    </row>
    <row r="69" spans="2:4">
      <c r="B69" s="136" t="s">
        <v>426</v>
      </c>
      <c r="C69" s="136" t="s">
        <v>427</v>
      </c>
      <c r="D69" s="137">
        <v>1764.17</v>
      </c>
    </row>
    <row r="70" spans="2:4">
      <c r="B70" s="136" t="s">
        <v>428</v>
      </c>
      <c r="C70" s="136" t="s">
        <v>429</v>
      </c>
      <c r="D70" s="137">
        <v>74.47</v>
      </c>
    </row>
    <row r="71" spans="2:4">
      <c r="B71" s="136" t="s">
        <v>430</v>
      </c>
      <c r="C71" s="136" t="s">
        <v>431</v>
      </c>
      <c r="D71" s="137">
        <v>524.89</v>
      </c>
    </row>
    <row r="72" spans="2:4">
      <c r="B72" s="136" t="s">
        <v>432</v>
      </c>
      <c r="C72" s="136" t="s">
        <v>433</v>
      </c>
      <c r="D72" s="137">
        <v>2518.9899999999998</v>
      </c>
    </row>
    <row r="73" spans="2:4">
      <c r="B73" s="136" t="s">
        <v>434</v>
      </c>
      <c r="C73" s="136" t="s">
        <v>435</v>
      </c>
      <c r="D73" s="137">
        <v>5298.95</v>
      </c>
    </row>
    <row r="74" spans="2:4">
      <c r="B74" s="136" t="s">
        <v>436</v>
      </c>
      <c r="C74" s="136" t="s">
        <v>437</v>
      </c>
      <c r="D74" s="137">
        <v>1198.04</v>
      </c>
    </row>
    <row r="75" spans="2:4">
      <c r="B75" s="136" t="s">
        <v>438</v>
      </c>
      <c r="C75" s="136" t="s">
        <v>439</v>
      </c>
      <c r="D75" s="137">
        <v>2635.93</v>
      </c>
    </row>
    <row r="76" spans="2:4">
      <c r="B76" s="136" t="s">
        <v>440</v>
      </c>
      <c r="C76" s="136" t="s">
        <v>441</v>
      </c>
      <c r="D76" s="137">
        <v>4.7300000000000004</v>
      </c>
    </row>
    <row r="77" spans="2:4">
      <c r="B77" s="136" t="s">
        <v>442</v>
      </c>
      <c r="C77" s="136" t="s">
        <v>443</v>
      </c>
      <c r="D77" s="137">
        <v>1414.26</v>
      </c>
    </row>
    <row r="78" spans="2:4">
      <c r="B78" s="136" t="s">
        <v>444</v>
      </c>
      <c r="C78" s="136" t="s">
        <v>445</v>
      </c>
      <c r="D78" s="137">
        <v>60.1</v>
      </c>
    </row>
    <row r="79" spans="2:4">
      <c r="B79" s="136" t="s">
        <v>446</v>
      </c>
      <c r="C79" s="136" t="s">
        <v>447</v>
      </c>
      <c r="D79" s="137">
        <v>1914.95</v>
      </c>
    </row>
    <row r="80" spans="2:4">
      <c r="B80" s="136" t="s">
        <v>448</v>
      </c>
      <c r="C80" s="136" t="s">
        <v>449</v>
      </c>
      <c r="D80" s="137">
        <v>1428.63</v>
      </c>
    </row>
    <row r="81" spans="2:4">
      <c r="B81" s="136" t="s">
        <v>450</v>
      </c>
      <c r="C81" s="136" t="s">
        <v>451</v>
      </c>
      <c r="D81" s="137">
        <v>1825.43</v>
      </c>
    </row>
    <row r="82" spans="2:4">
      <c r="B82" s="136" t="s">
        <v>452</v>
      </c>
      <c r="C82" s="136" t="s">
        <v>453</v>
      </c>
      <c r="D82" s="137">
        <v>129.38</v>
      </c>
    </row>
    <row r="83" spans="2:4">
      <c r="B83" s="136" t="s">
        <v>454</v>
      </c>
      <c r="C83" s="136" t="s">
        <v>455</v>
      </c>
      <c r="D83" s="137">
        <v>470.98</v>
      </c>
    </row>
    <row r="84" spans="2:4">
      <c r="B84" s="136" t="s">
        <v>456</v>
      </c>
      <c r="C84" s="136" t="s">
        <v>457</v>
      </c>
      <c r="D84" s="137">
        <v>460.74</v>
      </c>
    </row>
    <row r="85" spans="2:4">
      <c r="B85" s="136" t="s">
        <v>458</v>
      </c>
      <c r="C85" s="136" t="s">
        <v>459</v>
      </c>
      <c r="D85" s="137">
        <v>19.61</v>
      </c>
    </row>
    <row r="86" spans="2:4">
      <c r="B86" s="136" t="s">
        <v>460</v>
      </c>
      <c r="C86" s="136" t="s">
        <v>461</v>
      </c>
      <c r="D86" s="137">
        <v>1437.37</v>
      </c>
    </row>
    <row r="87" spans="2:4">
      <c r="B87" s="136" t="s">
        <v>462</v>
      </c>
      <c r="C87" s="136" t="s">
        <v>463</v>
      </c>
      <c r="D87" s="137">
        <v>29.02</v>
      </c>
    </row>
    <row r="88" spans="2:4">
      <c r="B88" s="136" t="s">
        <v>464</v>
      </c>
      <c r="C88" s="136" t="s">
        <v>465</v>
      </c>
      <c r="D88" s="137">
        <v>1700.71</v>
      </c>
    </row>
    <row r="89" spans="2:4">
      <c r="B89" s="136" t="s">
        <v>466</v>
      </c>
      <c r="C89" s="136" t="s">
        <v>467</v>
      </c>
      <c r="D89" s="137">
        <v>1803.77</v>
      </c>
    </row>
    <row r="90" spans="2:4">
      <c r="B90" s="136" t="s">
        <v>468</v>
      </c>
      <c r="C90" s="136" t="s">
        <v>469</v>
      </c>
      <c r="D90" s="137">
        <v>394.92</v>
      </c>
    </row>
    <row r="91" spans="2:4">
      <c r="B91" s="136" t="s">
        <v>470</v>
      </c>
      <c r="C91" s="136" t="s">
        <v>471</v>
      </c>
      <c r="D91" s="137">
        <v>17.489999999999998</v>
      </c>
    </row>
    <row r="92" spans="2:4">
      <c r="B92" s="136" t="s">
        <v>472</v>
      </c>
      <c r="C92" s="136" t="s">
        <v>473</v>
      </c>
      <c r="D92" s="137">
        <v>177.67</v>
      </c>
    </row>
    <row r="93" spans="2:4">
      <c r="B93" s="136" t="s">
        <v>474</v>
      </c>
      <c r="C93" s="136" t="s">
        <v>475</v>
      </c>
      <c r="D93" s="137">
        <v>1868.66</v>
      </c>
    </row>
    <row r="94" spans="2:4">
      <c r="B94" s="136" t="s">
        <v>476</v>
      </c>
      <c r="C94" s="136" t="s">
        <v>477</v>
      </c>
      <c r="D94" s="137">
        <v>36.01</v>
      </c>
    </row>
    <row r="95" spans="2:4">
      <c r="B95" s="136" t="s">
        <v>478</v>
      </c>
      <c r="C95" s="136" t="s">
        <v>479</v>
      </c>
      <c r="D95" s="137">
        <v>1708.8</v>
      </c>
    </row>
    <row r="96" spans="2:4">
      <c r="B96" s="136" t="s">
        <v>480</v>
      </c>
      <c r="C96" s="136" t="s">
        <v>481</v>
      </c>
      <c r="D96" s="137">
        <v>1502.35</v>
      </c>
    </row>
    <row r="97" spans="2:4">
      <c r="B97" s="136" t="s">
        <v>482</v>
      </c>
      <c r="C97" s="136" t="s">
        <v>483</v>
      </c>
      <c r="D97" s="137">
        <v>85.72</v>
      </c>
    </row>
    <row r="98" spans="2:4">
      <c r="B98" s="136" t="s">
        <v>484</v>
      </c>
      <c r="C98" s="136" t="s">
        <v>485</v>
      </c>
      <c r="D98" s="137">
        <v>733.49</v>
      </c>
    </row>
    <row r="99" spans="2:4">
      <c r="B99" s="136" t="s">
        <v>486</v>
      </c>
      <c r="C99" s="136" t="s">
        <v>487</v>
      </c>
      <c r="D99" s="137">
        <v>13.65</v>
      </c>
    </row>
    <row r="100" spans="2:4">
      <c r="B100" s="136" t="s">
        <v>488</v>
      </c>
      <c r="C100" s="136" t="s">
        <v>489</v>
      </c>
      <c r="D100" s="137">
        <v>1805.11</v>
      </c>
    </row>
    <row r="101" spans="2:4">
      <c r="B101" s="136" t="s">
        <v>490</v>
      </c>
      <c r="C101" s="136" t="s">
        <v>491</v>
      </c>
      <c r="D101" s="137">
        <v>8014.17</v>
      </c>
    </row>
    <row r="102" spans="2:4">
      <c r="B102" s="136" t="s">
        <v>492</v>
      </c>
      <c r="C102" s="136" t="s">
        <v>493</v>
      </c>
      <c r="D102" s="137">
        <v>1771.39</v>
      </c>
    </row>
    <row r="103" spans="2:4">
      <c r="B103" s="136" t="s">
        <v>494</v>
      </c>
      <c r="C103" s="136" t="s">
        <v>495</v>
      </c>
      <c r="D103" s="137">
        <v>541.4</v>
      </c>
    </row>
    <row r="104" spans="2:4">
      <c r="B104" s="136" t="s">
        <v>496</v>
      </c>
      <c r="C104" s="136" t="s">
        <v>497</v>
      </c>
      <c r="D104" s="137">
        <v>24.34</v>
      </c>
    </row>
    <row r="105" spans="2:4">
      <c r="B105" s="136" t="s">
        <v>498</v>
      </c>
      <c r="C105" s="136" t="s">
        <v>499</v>
      </c>
      <c r="D105" s="137">
        <v>6.83</v>
      </c>
    </row>
    <row r="106" spans="2:4">
      <c r="B106" s="136" t="s">
        <v>500</v>
      </c>
      <c r="C106" s="136" t="s">
        <v>501</v>
      </c>
      <c r="D106" s="137">
        <v>27.8</v>
      </c>
    </row>
    <row r="107" spans="2:4">
      <c r="B107" s="136" t="s">
        <v>502</v>
      </c>
      <c r="C107" s="136" t="s">
        <v>503</v>
      </c>
      <c r="D107" s="137">
        <v>94.27</v>
      </c>
    </row>
    <row r="108" spans="2:4">
      <c r="B108" s="136" t="s">
        <v>504</v>
      </c>
      <c r="C108" s="136" t="s">
        <v>505</v>
      </c>
      <c r="D108" s="137">
        <v>866.59</v>
      </c>
    </row>
    <row r="109" spans="2:4">
      <c r="B109" s="136" t="s">
        <v>506</v>
      </c>
      <c r="C109" s="136" t="s">
        <v>507</v>
      </c>
      <c r="D109" s="137">
        <v>658.39</v>
      </c>
    </row>
    <row r="110" spans="2:4">
      <c r="B110" s="136" t="s">
        <v>508</v>
      </c>
      <c r="C110" s="136" t="s">
        <v>509</v>
      </c>
      <c r="D110" s="137">
        <v>231.52</v>
      </c>
    </row>
    <row r="111" spans="2:4">
      <c r="B111" s="136" t="s">
        <v>510</v>
      </c>
      <c r="C111" s="136" t="s">
        <v>511</v>
      </c>
      <c r="D111" s="137">
        <v>508.49</v>
      </c>
    </row>
    <row r="112" spans="2:4">
      <c r="B112" s="136" t="s">
        <v>512</v>
      </c>
      <c r="C112" s="136" t="s">
        <v>513</v>
      </c>
      <c r="D112" s="137">
        <v>7.36</v>
      </c>
    </row>
    <row r="113" spans="2:4">
      <c r="B113" s="136" t="s">
        <v>514</v>
      </c>
      <c r="C113" s="136" t="s">
        <v>515</v>
      </c>
      <c r="D113" s="137">
        <v>474.88</v>
      </c>
    </row>
    <row r="114" spans="2:4">
      <c r="B114" s="138" t="s">
        <v>516</v>
      </c>
      <c r="C114" s="138" t="s">
        <v>516</v>
      </c>
      <c r="D114" s="137" t="s">
        <v>517</v>
      </c>
    </row>
  </sheetData>
  <mergeCells count="24">
    <mergeCell ref="B33:B36"/>
    <mergeCell ref="B1:E1"/>
    <mergeCell ref="B2:E2"/>
    <mergeCell ref="B5:B20"/>
    <mergeCell ref="D8:D16"/>
    <mergeCell ref="E8:E16"/>
    <mergeCell ref="D17:D19"/>
    <mergeCell ref="E17:E19"/>
    <mergeCell ref="B21:B32"/>
    <mergeCell ref="D22:D25"/>
    <mergeCell ref="E22:E25"/>
    <mergeCell ref="D29:D32"/>
    <mergeCell ref="E29:E32"/>
    <mergeCell ref="B53:B59"/>
    <mergeCell ref="B60:B61"/>
    <mergeCell ref="B63:E63"/>
    <mergeCell ref="B37:B42"/>
    <mergeCell ref="D37:D41"/>
    <mergeCell ref="E37:E41"/>
    <mergeCell ref="B43:B52"/>
    <mergeCell ref="D44:D49"/>
    <mergeCell ref="E44:E49"/>
    <mergeCell ref="D50:D52"/>
    <mergeCell ref="E50:E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Lemos</dc:creator>
  <cp:keywords/>
  <dc:description/>
  <cp:lastModifiedBy>Valerio Antonio</cp:lastModifiedBy>
  <cp:revision/>
  <dcterms:created xsi:type="dcterms:W3CDTF">2019-09-05T14:47:32Z</dcterms:created>
  <dcterms:modified xsi:type="dcterms:W3CDTF">2026-07-09T15:45:26Z</dcterms:modified>
  <cp:category/>
  <cp:contentStatus/>
</cp:coreProperties>
</file>